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nancials\"/>
    </mc:Choice>
  </mc:AlternateContent>
  <xr:revisionPtr revIDLastSave="0" documentId="8_{898C4DA3-1D10-4E9F-97D5-A854B2CBEB02}" xr6:coauthVersionLast="47" xr6:coauthVersionMax="47" xr10:uidLastSave="{00000000-0000-0000-0000-000000000000}"/>
  <bookViews>
    <workbookView xWindow="-108" yWindow="-108" windowWidth="23256" windowHeight="12456" tabRatio="739" activeTab="2" xr2:uid="{00000000-000D-0000-FFFF-FFFF00000000}"/>
  </bookViews>
  <sheets>
    <sheet name="Payments" sheetId="45" r:id="rId1"/>
    <sheet name="Receipts" sheetId="38" r:id="rId2"/>
    <sheet name="Budget v Actual" sheetId="39" r:id="rId3"/>
  </sheets>
  <externalReferences>
    <externalReference r:id="rId4"/>
    <externalReference r:id="rId5"/>
    <externalReference r:id="rId6"/>
  </externalReferences>
  <definedNames>
    <definedName name="_xlnm._FilterDatabase" localSheetId="2" hidden="1">'Budget v Actual'!$A$3:$L$5</definedName>
    <definedName name="_xlnm._FilterDatabase" localSheetId="0" hidden="1">Payments!$A$1:$L$57</definedName>
    <definedName name="_xlnm._FilterDatabase" localSheetId="1" hidden="1">Receipts!$A$1:$K$24</definedName>
    <definedName name="Lookup" localSheetId="0">#REF!</definedName>
    <definedName name="Lookup">#REF!</definedName>
    <definedName name="_xlnm.Print_Area" localSheetId="2">'Budget v Actual'!$B$1:$I$47</definedName>
    <definedName name="_xlnm.Print_Area" localSheetId="0">Payments!$A$1:$K$118</definedName>
    <definedName name="_xlnm.Print_Area" localSheetId="1">Receipts!$A$1:$K$24</definedName>
    <definedName name="_xlnm.Print_Titles" localSheetId="0">Payments!$1:$1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4" i="45" l="1"/>
  <c r="F81" i="45"/>
  <c r="F80" i="45"/>
  <c r="F79" i="45"/>
  <c r="F53" i="45"/>
  <c r="F45" i="45"/>
  <c r="F44" i="45"/>
  <c r="F43" i="45"/>
  <c r="F42" i="45"/>
  <c r="F41" i="45"/>
  <c r="F40" i="45"/>
  <c r="F39" i="45"/>
  <c r="F38" i="45"/>
  <c r="F37" i="45"/>
  <c r="F36" i="45"/>
  <c r="F33" i="45"/>
  <c r="F6" i="45"/>
  <c r="F5" i="45"/>
  <c r="F4" i="45"/>
  <c r="F3" i="45"/>
  <c r="F7" i="45"/>
  <c r="F101" i="45"/>
  <c r="F61" i="45"/>
  <c r="E23" i="39"/>
  <c r="G23" i="39"/>
  <c r="C6" i="39"/>
  <c r="F120" i="45"/>
  <c r="F119" i="45"/>
  <c r="F118" i="45"/>
  <c r="F117" i="45"/>
  <c r="F116" i="45"/>
  <c r="F115" i="45"/>
  <c r="F114" i="45"/>
  <c r="F113" i="45"/>
  <c r="F112" i="45"/>
  <c r="F111" i="45"/>
  <c r="F110" i="45"/>
  <c r="F109" i="45"/>
  <c r="F108" i="45"/>
  <c r="F107" i="45"/>
  <c r="F106" i="45"/>
  <c r="F104" i="45"/>
  <c r="F95" i="45"/>
  <c r="F100" i="45"/>
  <c r="F98" i="45"/>
  <c r="F94" i="45"/>
  <c r="F35" i="45"/>
  <c r="F34" i="45"/>
  <c r="F8" i="45"/>
  <c r="F15" i="45"/>
  <c r="F14" i="45"/>
  <c r="F13" i="45"/>
  <c r="F12" i="45"/>
  <c r="F11" i="45"/>
  <c r="F10" i="45"/>
  <c r="F9" i="45"/>
  <c r="F16" i="45"/>
  <c r="F93" i="45"/>
  <c r="F92" i="45"/>
  <c r="F90" i="45"/>
  <c r="F89" i="45"/>
  <c r="F22" i="38"/>
  <c r="F21" i="38"/>
  <c r="F20" i="38"/>
  <c r="F88" i="45"/>
  <c r="F86" i="45"/>
  <c r="F18" i="38"/>
  <c r="F75" i="45"/>
  <c r="F74" i="45"/>
  <c r="E4" i="39"/>
  <c r="F19" i="38"/>
  <c r="F17" i="38"/>
  <c r="F78" i="45"/>
  <c r="F76" i="45"/>
  <c r="F73" i="45"/>
  <c r="F71" i="45"/>
  <c r="F16" i="38"/>
  <c r="F15" i="38"/>
  <c r="F14" i="38"/>
  <c r="F13" i="38"/>
  <c r="F12" i="38"/>
  <c r="F11" i="38"/>
  <c r="F10" i="38"/>
  <c r="F9" i="38"/>
  <c r="F8" i="38"/>
  <c r="F7" i="38"/>
  <c r="F6" i="38"/>
  <c r="F68" i="45"/>
  <c r="F67" i="45"/>
  <c r="F66" i="45"/>
  <c r="F60" i="45"/>
  <c r="F59" i="45"/>
  <c r="F54" i="45"/>
  <c r="F48" i="45"/>
  <c r="F3" i="38"/>
  <c r="F4" i="38"/>
  <c r="E3" i="39"/>
  <c r="C38" i="39"/>
  <c r="H6" i="39"/>
  <c r="H38" i="39"/>
  <c r="F46" i="45"/>
  <c r="F47" i="45"/>
  <c r="F29" i="45"/>
  <c r="F28" i="45"/>
  <c r="F27" i="45"/>
  <c r="F26" i="45"/>
  <c r="F23" i="45"/>
  <c r="F24" i="45"/>
  <c r="F25" i="45"/>
  <c r="F30" i="45"/>
  <c r="F31" i="45"/>
  <c r="F32" i="45"/>
  <c r="F22" i="45"/>
  <c r="F17" i="45"/>
  <c r="F18" i="45"/>
  <c r="F19" i="45"/>
  <c r="F20" i="45"/>
  <c r="F21" i="45"/>
  <c r="F6" i="39"/>
  <c r="F41" i="39"/>
  <c r="F27" i="39"/>
  <c r="G27" i="39"/>
  <c r="E26" i="39"/>
  <c r="G26" i="39"/>
  <c r="E20" i="39"/>
  <c r="G20" i="39"/>
  <c r="E21" i="39"/>
  <c r="G21" i="39"/>
  <c r="E25" i="39"/>
  <c r="G25" i="39"/>
  <c r="E22" i="39"/>
  <c r="G22" i="39"/>
  <c r="E24" i="39"/>
  <c r="G24" i="39"/>
  <c r="E30" i="39"/>
  <c r="G30" i="39"/>
  <c r="E29" i="39"/>
  <c r="G29" i="39"/>
  <c r="E28" i="39"/>
  <c r="G28" i="39"/>
  <c r="E19" i="39"/>
  <c r="G19" i="39"/>
  <c r="E18" i="39"/>
  <c r="G18" i="39"/>
  <c r="E17" i="39"/>
  <c r="G17" i="39"/>
  <c r="E16" i="39"/>
  <c r="G16" i="39"/>
  <c r="E15" i="39"/>
  <c r="G15" i="39"/>
  <c r="E14" i="39"/>
  <c r="G14" i="39"/>
  <c r="E12" i="39"/>
  <c r="G12" i="39"/>
  <c r="E13" i="39"/>
  <c r="G13" i="39"/>
  <c r="E10" i="39"/>
  <c r="G10" i="39"/>
  <c r="E11" i="39"/>
  <c r="G11" i="39"/>
  <c r="G4" i="39"/>
  <c r="E5" i="39"/>
  <c r="G5" i="39"/>
  <c r="C41" i="39"/>
  <c r="C42" i="39"/>
  <c r="C43" i="39"/>
  <c r="F38" i="39"/>
  <c r="F42" i="39"/>
  <c r="F43" i="39"/>
  <c r="G38" i="39"/>
  <c r="E38" i="39"/>
  <c r="E42" i="39"/>
  <c r="E6" i="39"/>
  <c r="E41" i="39"/>
  <c r="G3" i="39"/>
  <c r="E43" i="39"/>
  <c r="G42" i="39"/>
  <c r="G6" i="39"/>
  <c r="G41" i="39"/>
  <c r="G43" i="39"/>
  <c r="K45" i="39"/>
</calcChain>
</file>

<file path=xl/sharedStrings.xml><?xml version="1.0" encoding="utf-8"?>
<sst xmlns="http://schemas.openxmlformats.org/spreadsheetml/2006/main" count="480" uniqueCount="172">
  <si>
    <t>Insurance</t>
  </si>
  <si>
    <t>E1</t>
  </si>
  <si>
    <t>Precept</t>
  </si>
  <si>
    <t>VAT Recovered</t>
  </si>
  <si>
    <t>Vat only:
Invoice date</t>
  </si>
  <si>
    <t>Training &amp; Development</t>
  </si>
  <si>
    <t>Paid by/to</t>
  </si>
  <si>
    <t>Details</t>
  </si>
  <si>
    <t>Gross</t>
  </si>
  <si>
    <t>Receipts</t>
  </si>
  <si>
    <t>PAYMENTS</t>
  </si>
  <si>
    <t>Playground - Inspection</t>
  </si>
  <si>
    <t>Playground - Maintenance</t>
  </si>
  <si>
    <t>Clerk's Salary</t>
  </si>
  <si>
    <t>Opening Balance</t>
  </si>
  <si>
    <t>Audit</t>
  </si>
  <si>
    <t>A1</t>
  </si>
  <si>
    <t>A5</t>
  </si>
  <si>
    <t>Payments</t>
  </si>
  <si>
    <t>B1</t>
  </si>
  <si>
    <t>B2</t>
  </si>
  <si>
    <t>B3</t>
  </si>
  <si>
    <t>B4</t>
  </si>
  <si>
    <t>B5</t>
  </si>
  <si>
    <t>Printing, Stationery, Postage</t>
  </si>
  <si>
    <t>B6</t>
  </si>
  <si>
    <t>C1</t>
  </si>
  <si>
    <t>C2</t>
  </si>
  <si>
    <t>C3</t>
  </si>
  <si>
    <t>C4</t>
  </si>
  <si>
    <t>F1</t>
  </si>
  <si>
    <t>F2</t>
  </si>
  <si>
    <t>Election expenses</t>
  </si>
  <si>
    <t>F4</t>
  </si>
  <si>
    <t>V1</t>
  </si>
  <si>
    <t>Closing Balance</t>
  </si>
  <si>
    <t>Code</t>
  </si>
  <si>
    <t>Auto Fill</t>
  </si>
  <si>
    <t>Total</t>
  </si>
  <si>
    <t>W1</t>
  </si>
  <si>
    <t>W2</t>
  </si>
  <si>
    <t>Ref No</t>
  </si>
  <si>
    <t>Date</t>
  </si>
  <si>
    <t>RECEIPTS</t>
  </si>
  <si>
    <t>IT (website support)</t>
  </si>
  <si>
    <t>VAT</t>
  </si>
  <si>
    <t>VAT only:
Reg No</t>
  </si>
  <si>
    <t>Grants</t>
  </si>
  <si>
    <t>Playground - New equipment</t>
  </si>
  <si>
    <t>Grass Cutting</t>
  </si>
  <si>
    <t>E2</t>
  </si>
  <si>
    <t>E3</t>
  </si>
  <si>
    <t>F3</t>
  </si>
  <si>
    <t>P1</t>
  </si>
  <si>
    <t>P2</t>
  </si>
  <si>
    <t>P3</t>
  </si>
  <si>
    <t>P4</t>
  </si>
  <si>
    <t>Net</t>
  </si>
  <si>
    <t>Subscriptions &amp; Membership</t>
  </si>
  <si>
    <t>Difference</t>
  </si>
  <si>
    <t>Bank Balances from reconciliation</t>
  </si>
  <si>
    <t>x</t>
  </si>
  <si>
    <t>Manual Entry Required in G46 and I46</t>
  </si>
  <si>
    <t>b/s</t>
  </si>
  <si>
    <t>Neighbourhood Plan</t>
  </si>
  <si>
    <t>jul</t>
  </si>
  <si>
    <t>Speed Sign</t>
  </si>
  <si>
    <t>b5</t>
  </si>
  <si>
    <t>2021-2022 Budget</t>
  </si>
  <si>
    <t>b1</t>
  </si>
  <si>
    <t>HMRC</t>
  </si>
  <si>
    <t xml:space="preserve">65ccv </t>
  </si>
  <si>
    <t>2021-2022 Actual</t>
  </si>
  <si>
    <t>2021-2022 Actual Playground</t>
  </si>
  <si>
    <t>2022-2023 Budget</t>
  </si>
  <si>
    <t>H Denton-Stacey</t>
  </si>
  <si>
    <t>LRALC</t>
  </si>
  <si>
    <t>Trees</t>
  </si>
  <si>
    <t>Village Hall Projects</t>
  </si>
  <si>
    <t>Water</t>
  </si>
  <si>
    <t>Bank Charges</t>
  </si>
  <si>
    <t>Cemetery</t>
  </si>
  <si>
    <t>Community Resilience</t>
  </si>
  <si>
    <t>Councillor Expenses</t>
  </si>
  <si>
    <t>Defib</t>
  </si>
  <si>
    <t>Repairs &amp; Maintenance, bins</t>
  </si>
  <si>
    <t>S1</t>
  </si>
  <si>
    <t>Street Lighting supply</t>
  </si>
  <si>
    <t>Street lighting maintenance</t>
  </si>
  <si>
    <t>S2</t>
  </si>
  <si>
    <t>T1</t>
  </si>
  <si>
    <t>c2</t>
  </si>
  <si>
    <t>e2</t>
  </si>
  <si>
    <t>a1</t>
  </si>
  <si>
    <t>Employee Tax</t>
  </si>
  <si>
    <t>charges</t>
  </si>
  <si>
    <t>Santander</t>
  </si>
  <si>
    <t>bank charges</t>
  </si>
  <si>
    <t>b4</t>
  </si>
  <si>
    <t>c1</t>
  </si>
  <si>
    <t>water rates</t>
  </si>
  <si>
    <t>a5</t>
  </si>
  <si>
    <t>hdc</t>
  </si>
  <si>
    <t>v2</t>
  </si>
  <si>
    <t>street lighting</t>
  </si>
  <si>
    <t>dog bins</t>
  </si>
  <si>
    <t>bacs</t>
  </si>
  <si>
    <t>annual subscription</t>
  </si>
  <si>
    <t>Bank charges</t>
  </si>
  <si>
    <t>precept 1/2</t>
  </si>
  <si>
    <t>Grants/Rebates</t>
  </si>
  <si>
    <t>Clerks salary May</t>
  </si>
  <si>
    <t>f2</t>
  </si>
  <si>
    <t>Clerks salary June</t>
  </si>
  <si>
    <t>w1</t>
  </si>
  <si>
    <t>water plus</t>
  </si>
  <si>
    <t>dd</t>
  </si>
  <si>
    <t>Sundry</t>
  </si>
  <si>
    <t>Andy Sharp</t>
  </si>
  <si>
    <t>water</t>
  </si>
  <si>
    <t>Salary April</t>
  </si>
  <si>
    <t>printing paper</t>
  </si>
  <si>
    <t>keys</t>
  </si>
  <si>
    <t>coronation grant</t>
  </si>
  <si>
    <t>Coronation grant</t>
  </si>
  <si>
    <t xml:space="preserve">Shearsby Village </t>
  </si>
  <si>
    <t>Leicestershire Gardening</t>
  </si>
  <si>
    <t>Grass cutting</t>
  </si>
  <si>
    <t>ink cartridge</t>
  </si>
  <si>
    <t xml:space="preserve">David Durran </t>
  </si>
  <si>
    <t>weed killer</t>
  </si>
  <si>
    <t>Vat reclaim</t>
  </si>
  <si>
    <t>v1</t>
  </si>
  <si>
    <t>Training for T Picton-Clark</t>
  </si>
  <si>
    <t>e1</t>
  </si>
  <si>
    <t>Clerks salary July</t>
  </si>
  <si>
    <t>Defib shop.co.uk</t>
  </si>
  <si>
    <t>Defib pads</t>
  </si>
  <si>
    <t>BHIB Ltd</t>
  </si>
  <si>
    <t>Insurance renewal</t>
  </si>
  <si>
    <t>b3</t>
  </si>
  <si>
    <t>VH Insurance renewal</t>
  </si>
  <si>
    <t>CPRE</t>
  </si>
  <si>
    <t>Anifeed Ltd</t>
  </si>
  <si>
    <t>Internal audit</t>
  </si>
  <si>
    <t>b2</t>
  </si>
  <si>
    <t>clerks salary august</t>
  </si>
  <si>
    <t>amazon</t>
  </si>
  <si>
    <t>postage</t>
  </si>
  <si>
    <t>Clerks salary October</t>
  </si>
  <si>
    <t>Village Hall Trust</t>
  </si>
  <si>
    <t>Insurance claim</t>
  </si>
  <si>
    <t>ICO</t>
  </si>
  <si>
    <t>Notice board repairs</t>
  </si>
  <si>
    <t>BM Painter</t>
  </si>
  <si>
    <t>Village hall</t>
  </si>
  <si>
    <t>Donation</t>
  </si>
  <si>
    <t>Batteries and ink</t>
  </si>
  <si>
    <t>Clerks salary September</t>
  </si>
  <si>
    <t>precept 2/2</t>
  </si>
  <si>
    <t>Aviva</t>
  </si>
  <si>
    <t>Rememberance wreath</t>
  </si>
  <si>
    <t>Poppy shop</t>
  </si>
  <si>
    <t>Bill Wolliscroft</t>
  </si>
  <si>
    <t>Audit refund duplicated</t>
  </si>
  <si>
    <t>neighbourhood plan grant</t>
  </si>
  <si>
    <t>Locality/groundwork</t>
  </si>
  <si>
    <t>Salary November</t>
  </si>
  <si>
    <t>stationery</t>
  </si>
  <si>
    <t>Parish mapping</t>
  </si>
  <si>
    <t>Geosphere</t>
  </si>
  <si>
    <t>LCC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</si>
</sst>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;@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indexed="8"/>
      <name val="Tahoma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Tahoma"/>
      <family val="2"/>
    </font>
    <font>
      <sz val="9"/>
      <color rgb="FFFF0000"/>
      <name val="Arial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10"/>
      <name val="Calibri"/>
      <family val="2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7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3" fillId="0" borderId="0" xfId="0" applyFont="1"/>
    <xf numFmtId="15" fontId="5" fillId="0" borderId="0" xfId="8" applyNumberFormat="1" applyFont="1" applyAlignment="1">
      <alignment horizontal="right"/>
    </xf>
    <xf numFmtId="0" fontId="5" fillId="0" borderId="0" xfId="8" applyFont="1" applyAlignment="1">
      <alignment horizontal="left"/>
    </xf>
    <xf numFmtId="15" fontId="5" fillId="0" borderId="0" xfId="8" applyNumberFormat="1" applyFont="1" applyAlignment="1">
      <alignment horizontal="left"/>
    </xf>
    <xf numFmtId="0" fontId="6" fillId="0" borderId="0" xfId="8" applyFont="1" applyAlignment="1">
      <alignment horizontal="left"/>
    </xf>
    <xf numFmtId="0" fontId="4" fillId="2" borderId="0" xfId="8" applyFont="1" applyFill="1"/>
    <xf numFmtId="0" fontId="4" fillId="2" borderId="0" xfId="8" applyFont="1" applyFill="1" applyAlignment="1">
      <alignment wrapText="1"/>
    </xf>
    <xf numFmtId="0" fontId="3" fillId="0" borderId="0" xfId="8" applyFont="1"/>
    <xf numFmtId="0" fontId="8" fillId="0" borderId="0" xfId="0" applyFont="1"/>
    <xf numFmtId="44" fontId="3" fillId="0" borderId="0" xfId="8" applyNumberFormat="1" applyFont="1" applyAlignment="1">
      <alignment horizontal="center"/>
    </xf>
    <xf numFmtId="15" fontId="3" fillId="0" borderId="0" xfId="8" applyNumberFormat="1" applyFont="1" applyAlignment="1">
      <alignment horizontal="right"/>
    </xf>
    <xf numFmtId="15" fontId="3" fillId="0" borderId="0" xfId="8" applyNumberFormat="1" applyFont="1" applyAlignment="1">
      <alignment horizontal="left"/>
    </xf>
    <xf numFmtId="49" fontId="3" fillId="0" borderId="0" xfId="8" applyNumberFormat="1" applyFont="1" applyAlignment="1">
      <alignment horizontal="center"/>
    </xf>
    <xf numFmtId="0" fontId="7" fillId="0" borderId="0" xfId="0" applyFont="1"/>
    <xf numFmtId="4" fontId="5" fillId="0" borderId="0" xfId="8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6" fillId="0" borderId="0" xfId="8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8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4" fillId="2" borderId="0" xfId="8" applyNumberFormat="1" applyFont="1" applyFill="1" applyAlignment="1">
      <alignment horizontal="left" wrapText="1"/>
    </xf>
    <xf numFmtId="164" fontId="4" fillId="2" borderId="0" xfId="8" applyNumberFormat="1" applyFont="1" applyFill="1" applyAlignment="1">
      <alignment wrapText="1"/>
    </xf>
    <xf numFmtId="164" fontId="5" fillId="0" borderId="0" xfId="8" applyNumberFormat="1" applyFont="1" applyAlignment="1">
      <alignment horizontal="right"/>
    </xf>
    <xf numFmtId="164" fontId="3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49" fontId="5" fillId="0" borderId="0" xfId="8" applyNumberFormat="1" applyFont="1" applyAlignment="1">
      <alignment horizontal="center"/>
    </xf>
    <xf numFmtId="49" fontId="6" fillId="0" borderId="0" xfId="8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2" borderId="0" xfId="8" applyNumberFormat="1" applyFont="1" applyFill="1" applyAlignment="1">
      <alignment horizontal="left"/>
    </xf>
    <xf numFmtId="15" fontId="4" fillId="0" borderId="0" xfId="8" applyNumberFormat="1" applyFont="1" applyAlignment="1">
      <alignment horizontal="right"/>
    </xf>
    <xf numFmtId="15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5" fontId="4" fillId="2" borderId="0" xfId="8" applyNumberFormat="1" applyFont="1" applyFill="1" applyAlignment="1">
      <alignment horizontal="left"/>
    </xf>
    <xf numFmtId="4" fontId="8" fillId="0" borderId="0" xfId="0" applyNumberFormat="1" applyFont="1" applyAlignment="1">
      <alignment horizontal="right"/>
    </xf>
    <xf numFmtId="15" fontId="11" fillId="0" borderId="0" xfId="8" applyNumberFormat="1" applyFont="1" applyAlignment="1">
      <alignment horizontal="right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15" fontId="11" fillId="0" borderId="0" xfId="8" applyNumberFormat="1" applyFont="1" applyAlignment="1">
      <alignment horizontal="left"/>
    </xf>
    <xf numFmtId="4" fontId="11" fillId="0" borderId="0" xfId="0" applyNumberFormat="1" applyFont="1" applyAlignment="1">
      <alignment horizontal="right"/>
    </xf>
    <xf numFmtId="4" fontId="11" fillId="0" borderId="0" xfId="8" applyNumberFormat="1" applyFont="1" applyAlignment="1">
      <alignment horizontal="right"/>
    </xf>
    <xf numFmtId="164" fontId="11" fillId="0" borderId="0" xfId="0" applyNumberFormat="1" applyFont="1"/>
    <xf numFmtId="4" fontId="12" fillId="0" borderId="0" xfId="0" applyNumberFormat="1" applyFont="1" applyAlignment="1">
      <alignment horizontal="right"/>
    </xf>
    <xf numFmtId="0" fontId="13" fillId="0" borderId="0" xfId="0" applyFont="1"/>
    <xf numFmtId="4" fontId="14" fillId="0" borderId="0" xfId="0" applyNumberFormat="1" applyFont="1" applyAlignment="1">
      <alignment horizontal="right"/>
    </xf>
    <xf numFmtId="0" fontId="9" fillId="0" borderId="0" xfId="8" applyFont="1"/>
    <xf numFmtId="0" fontId="15" fillId="0" borderId="0" xfId="4" applyFont="1" applyAlignment="1">
      <alignment vertical="top"/>
    </xf>
    <xf numFmtId="0" fontId="16" fillId="0" borderId="1" xfId="4" applyFont="1" applyBorder="1" applyAlignment="1">
      <alignment horizontal="center" vertical="top" wrapText="1"/>
    </xf>
    <xf numFmtId="0" fontId="16" fillId="0" borderId="0" xfId="4" applyFont="1" applyAlignment="1">
      <alignment horizontal="center" vertical="top" wrapText="1"/>
    </xf>
    <xf numFmtId="0" fontId="17" fillId="0" borderId="0" xfId="4" applyFont="1" applyAlignment="1">
      <alignment vertical="top"/>
    </xf>
    <xf numFmtId="4" fontId="16" fillId="0" borderId="1" xfId="4" applyNumberFormat="1" applyFont="1" applyBorder="1" applyAlignment="1">
      <alignment vertical="top"/>
    </xf>
    <xf numFmtId="4" fontId="16" fillId="0" borderId="0" xfId="4" applyNumberFormat="1" applyFont="1" applyAlignment="1">
      <alignment vertical="top"/>
    </xf>
    <xf numFmtId="3" fontId="16" fillId="0" borderId="1" xfId="4" applyNumberFormat="1" applyFont="1" applyBorder="1" applyAlignment="1">
      <alignment vertical="top"/>
    </xf>
    <xf numFmtId="4" fontId="16" fillId="0" borderId="0" xfId="4" applyNumberFormat="1" applyFont="1" applyAlignment="1">
      <alignment horizontal="right" vertical="top"/>
    </xf>
    <xf numFmtId="3" fontId="18" fillId="0" borderId="1" xfId="4" applyNumberFormat="1" applyFont="1" applyBorder="1" applyAlignment="1">
      <alignment vertical="top"/>
    </xf>
    <xf numFmtId="4" fontId="18" fillId="0" borderId="0" xfId="4" applyNumberFormat="1" applyFont="1" applyAlignment="1">
      <alignment vertical="top"/>
    </xf>
    <xf numFmtId="3" fontId="16" fillId="0" borderId="0" xfId="4" applyNumberFormat="1" applyFont="1" applyAlignment="1">
      <alignment vertical="top"/>
    </xf>
    <xf numFmtId="3" fontId="16" fillId="3" borderId="1" xfId="4" applyNumberFormat="1" applyFont="1" applyFill="1" applyBorder="1" applyAlignment="1">
      <alignment vertical="top"/>
    </xf>
    <xf numFmtId="4" fontId="16" fillId="3" borderId="0" xfId="4" applyNumberFormat="1" applyFont="1" applyFill="1" applyAlignment="1">
      <alignment vertical="top"/>
    </xf>
    <xf numFmtId="4" fontId="16" fillId="3" borderId="1" xfId="4" applyNumberFormat="1" applyFont="1" applyFill="1" applyBorder="1" applyAlignment="1">
      <alignment vertical="top"/>
    </xf>
    <xf numFmtId="0" fontId="20" fillId="0" borderId="0" xfId="4" applyFont="1" applyAlignment="1">
      <alignment vertical="top"/>
    </xf>
    <xf numFmtId="0" fontId="16" fillId="0" borderId="0" xfId="4" applyFont="1" applyAlignment="1">
      <alignment vertical="top"/>
    </xf>
    <xf numFmtId="4" fontId="18" fillId="0" borderId="1" xfId="4" applyNumberFormat="1" applyFont="1" applyBorder="1" applyAlignment="1">
      <alignment vertical="top"/>
    </xf>
    <xf numFmtId="3" fontId="15" fillId="0" borderId="0" xfId="4" applyNumberFormat="1" applyFont="1" applyAlignment="1">
      <alignment vertical="top"/>
    </xf>
    <xf numFmtId="3" fontId="19" fillId="0" borderId="0" xfId="4" applyNumberFormat="1" applyFont="1" applyAlignment="1">
      <alignment vertical="top"/>
    </xf>
    <xf numFmtId="0" fontId="19" fillId="0" borderId="0" xfId="4" applyFont="1" applyAlignment="1">
      <alignment vertical="top"/>
    </xf>
    <xf numFmtId="4" fontId="21" fillId="0" borderId="0" xfId="0" applyNumberFormat="1" applyFont="1" applyAlignment="1">
      <alignment horizontal="right"/>
    </xf>
    <xf numFmtId="0" fontId="22" fillId="0" borderId="0" xfId="4" applyFont="1" applyAlignment="1">
      <alignment vertical="top"/>
    </xf>
    <xf numFmtId="3" fontId="16" fillId="0" borderId="0" xfId="4" applyNumberFormat="1" applyFont="1" applyAlignment="1">
      <alignment horizontal="center" vertical="top" wrapText="1"/>
    </xf>
    <xf numFmtId="0" fontId="22" fillId="0" borderId="0" xfId="4" applyFont="1" applyAlignment="1">
      <alignment horizontal="center" vertical="top" wrapText="1"/>
    </xf>
    <xf numFmtId="0" fontId="18" fillId="0" borderId="0" xfId="4" applyFont="1" applyAlignment="1">
      <alignment vertical="top"/>
    </xf>
    <xf numFmtId="3" fontId="18" fillId="0" borderId="0" xfId="4" applyNumberFormat="1" applyFont="1" applyAlignment="1">
      <alignment vertical="top"/>
    </xf>
    <xf numFmtId="0" fontId="22" fillId="3" borderId="0" xfId="4" applyFont="1" applyFill="1" applyAlignment="1">
      <alignment vertical="top"/>
    </xf>
    <xf numFmtId="3" fontId="16" fillId="3" borderId="0" xfId="4" applyNumberFormat="1" applyFont="1" applyFill="1" applyAlignment="1">
      <alignment vertical="top"/>
    </xf>
    <xf numFmtId="4" fontId="22" fillId="0" borderId="0" xfId="4" applyNumberFormat="1" applyFont="1" applyAlignment="1">
      <alignment vertical="top"/>
    </xf>
    <xf numFmtId="4" fontId="22" fillId="0" borderId="2" xfId="4" applyNumberFormat="1" applyFont="1" applyBorder="1" applyAlignment="1">
      <alignment vertical="top"/>
    </xf>
    <xf numFmtId="0" fontId="22" fillId="3" borderId="2" xfId="4" applyFont="1" applyFill="1" applyBorder="1" applyAlignment="1">
      <alignment horizontal="center" vertical="top"/>
    </xf>
  </cellXfs>
  <cellStyles count="9">
    <cellStyle name="Comma 2" xfId="1" xr:uid="{00000000-0005-0000-0000-000000000000}"/>
    <cellStyle name="Comma 3" xfId="2" xr:uid="{00000000-0005-0000-0000-000001000000}"/>
    <cellStyle name="Comma 6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2_Cashbook 20141231" xfId="6" xr:uid="{00000000-0005-0000-0000-000006000000}"/>
    <cellStyle name="Normal 6" xfId="7" xr:uid="{00000000-0005-0000-0000-000007000000}"/>
    <cellStyle name="Normal 8" xfId="8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20-2021\db-2021-cashbook-202007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17-2018\db-1819-cashbook-20181130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17-2018\db-1819-cashbook-20181030%2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ments"/>
      <sheetName val="Receipts"/>
      <sheetName val="Budget v Actual"/>
    </sheetNames>
    <sheetDataSet>
      <sheetData sheetId="0"/>
      <sheetData sheetId="1"/>
      <sheetData sheetId="2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Neighbourhood plan grant</v>
          </cell>
        </row>
        <row r="7">
          <cell r="A7" t="str">
            <v>A5</v>
          </cell>
          <cell r="B7" t="str">
            <v>Interest</v>
          </cell>
        </row>
        <row r="8">
          <cell r="A8" t="str">
            <v>A6</v>
          </cell>
          <cell r="B8" t="str">
            <v>Speed sign contributions</v>
          </cell>
        </row>
        <row r="9">
          <cell r="A9" t="str">
            <v>A7</v>
          </cell>
          <cell r="B9" t="str">
            <v>Parish Field Rent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5">
          <cell r="B45"/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  <row r="50">
          <cell r="B50"/>
        </row>
        <row r="54">
          <cell r="B54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pts"/>
      <sheetName val="Payments"/>
      <sheetName val="Budget v Actual"/>
    </sheetNames>
    <sheetDataSet>
      <sheetData sheetId="0" refreshError="1"/>
      <sheetData sheetId="1" refreshError="1"/>
      <sheetData sheetId="2" refreshError="1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Neighbourhood Plan grants</v>
          </cell>
        </row>
        <row r="7">
          <cell r="A7" t="str">
            <v>A5</v>
          </cell>
          <cell r="B7" t="str">
            <v>HDC war memorial grant</v>
          </cell>
        </row>
        <row r="8">
          <cell r="A8" t="str">
            <v>A6</v>
          </cell>
          <cell r="B8" t="str">
            <v>Transparency Grant</v>
          </cell>
        </row>
        <row r="9">
          <cell r="A9" t="str">
            <v>A7</v>
          </cell>
          <cell r="B9" t="str">
            <v>Sundry Income - Playground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pts"/>
      <sheetName val="Payments"/>
      <sheetName val="Budget v Actual"/>
    </sheetNames>
    <sheetDataSet>
      <sheetData sheetId="0" refreshError="1"/>
      <sheetData sheetId="1" refreshError="1"/>
      <sheetData sheetId="2" refreshError="1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Grazing</v>
          </cell>
        </row>
        <row r="7">
          <cell r="A7" t="str">
            <v>A5</v>
          </cell>
          <cell r="B7" t="str">
            <v>HDC war memorial grant</v>
          </cell>
        </row>
        <row r="8">
          <cell r="A8" t="str">
            <v>A6</v>
          </cell>
          <cell r="B8" t="str">
            <v>Transparency Grant</v>
          </cell>
        </row>
        <row r="9">
          <cell r="A9" t="str">
            <v>A7</v>
          </cell>
          <cell r="B9" t="str">
            <v>Sundry Income - Playground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5">
          <cell r="B45"/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  <row r="50">
          <cell r="B50"/>
        </row>
        <row r="54">
          <cell r="B54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30"/>
  <sheetViews>
    <sheetView zoomScale="110" zoomScaleNormal="110" workbookViewId="0">
      <pane ySplit="1" topLeftCell="A55" activePane="bottomLeft" state="frozen"/>
      <selection activeCell="B1" sqref="B1"/>
      <selection pane="bottomLeft" activeCell="E70" sqref="E70"/>
    </sheetView>
  </sheetViews>
  <sheetFormatPr defaultRowHeight="13.2" x14ac:dyDescent="0.25"/>
  <cols>
    <col min="1" max="1" width="9.88671875" style="34" customWidth="1"/>
    <col min="2" max="2" width="6.88671875" style="30" bestFit="1" customWidth="1"/>
    <col min="3" max="3" width="25.5546875" customWidth="1"/>
    <col min="4" max="4" width="29.33203125" bestFit="1" customWidth="1"/>
    <col min="5" max="5" width="5.44140625" style="14" bestFit="1" customWidth="1"/>
    <col min="6" max="6" width="25.44140625" style="14" customWidth="1"/>
    <col min="7" max="9" width="9.109375" style="20"/>
    <col min="10" max="10" width="10.6640625" bestFit="1" customWidth="1"/>
    <col min="11" max="11" width="10" style="26" customWidth="1"/>
  </cols>
  <sheetData>
    <row r="1" spans="1:12" s="1" customFormat="1" ht="39" customHeight="1" x14ac:dyDescent="0.2">
      <c r="A1" s="35" t="s">
        <v>42</v>
      </c>
      <c r="B1" s="31" t="s">
        <v>41</v>
      </c>
      <c r="C1" s="6" t="s">
        <v>6</v>
      </c>
      <c r="D1" s="6" t="s">
        <v>7</v>
      </c>
      <c r="E1" s="6" t="s">
        <v>36</v>
      </c>
      <c r="F1" s="6" t="s">
        <v>37</v>
      </c>
      <c r="G1" s="21" t="s">
        <v>57</v>
      </c>
      <c r="H1" s="21" t="s">
        <v>45</v>
      </c>
      <c r="I1" s="21" t="s">
        <v>8</v>
      </c>
      <c r="J1" s="7" t="s">
        <v>46</v>
      </c>
      <c r="K1" s="22" t="s">
        <v>4</v>
      </c>
    </row>
    <row r="2" spans="1:12" s="1" customFormat="1" ht="11.4" x14ac:dyDescent="0.2">
      <c r="A2" s="32" t="s">
        <v>10</v>
      </c>
      <c r="B2" s="28"/>
      <c r="C2" s="5"/>
      <c r="D2" s="5"/>
      <c r="E2" s="3"/>
      <c r="F2" s="4"/>
      <c r="G2" s="17"/>
      <c r="H2" s="17"/>
      <c r="I2" s="15"/>
      <c r="J2" s="8"/>
      <c r="K2" s="23"/>
    </row>
    <row r="3" spans="1:12" s="1" customFormat="1" ht="13.8" x14ac:dyDescent="0.3">
      <c r="A3" s="37">
        <v>45019</v>
      </c>
      <c r="B3" s="38" t="s">
        <v>116</v>
      </c>
      <c r="C3" s="39" t="s">
        <v>115</v>
      </c>
      <c r="D3" s="39" t="s">
        <v>100</v>
      </c>
      <c r="E3" s="39" t="s">
        <v>114</v>
      </c>
      <c r="F3" s="4" t="str">
        <f>VLOOKUP(E3,'Budget v Actual'!A:B,2,FALSE)</f>
        <v>Water</v>
      </c>
      <c r="G3" s="17">
        <v>6.1</v>
      </c>
      <c r="H3" s="17"/>
      <c r="I3" s="42">
        <v>6.1</v>
      </c>
      <c r="J3" s="8"/>
      <c r="K3" s="23"/>
    </row>
    <row r="4" spans="1:12" s="1" customFormat="1" ht="13.8" x14ac:dyDescent="0.3">
      <c r="A4" s="37">
        <v>45022</v>
      </c>
      <c r="B4" s="38" t="s">
        <v>106</v>
      </c>
      <c r="C4" s="39" t="s">
        <v>75</v>
      </c>
      <c r="D4" s="39" t="s">
        <v>120</v>
      </c>
      <c r="E4" s="39" t="s">
        <v>69</v>
      </c>
      <c r="F4" s="4" t="str">
        <f>VLOOKUP(E4,'Budget v Actual'!A:B,2,FALSE)</f>
        <v>Clerk's Salary</v>
      </c>
      <c r="G4" s="17">
        <v>228.81</v>
      </c>
      <c r="H4" s="17"/>
      <c r="I4" s="42">
        <v>228.81</v>
      </c>
      <c r="J4" s="8"/>
      <c r="K4" s="23"/>
    </row>
    <row r="5" spans="1:12" s="1" customFormat="1" ht="13.8" x14ac:dyDescent="0.3">
      <c r="A5" s="37">
        <v>45022</v>
      </c>
      <c r="B5" s="38" t="s">
        <v>106</v>
      </c>
      <c r="C5" s="39" t="s">
        <v>76</v>
      </c>
      <c r="D5" s="39" t="s">
        <v>107</v>
      </c>
      <c r="E5" s="39" t="s">
        <v>92</v>
      </c>
      <c r="F5" s="4" t="str">
        <f>VLOOKUP(E5,'Budget v Actual'!A:B,2,FALSE)</f>
        <v>Subscriptions &amp; Membership</v>
      </c>
      <c r="G5" s="17">
        <v>186.4</v>
      </c>
      <c r="H5" s="17"/>
      <c r="I5" s="42">
        <v>186.4</v>
      </c>
      <c r="J5" s="8"/>
      <c r="K5" s="23"/>
    </row>
    <row r="6" spans="1:12" s="1" customFormat="1" ht="13.8" x14ac:dyDescent="0.3">
      <c r="A6" s="37">
        <v>45022</v>
      </c>
      <c r="B6" s="38" t="s">
        <v>106</v>
      </c>
      <c r="C6" s="39" t="s">
        <v>70</v>
      </c>
      <c r="D6" s="39" t="s">
        <v>94</v>
      </c>
      <c r="E6" s="39" t="s">
        <v>69</v>
      </c>
      <c r="F6" s="4" t="str">
        <f>VLOOKUP(E6,'Budget v Actual'!A:B,2,FALSE)</f>
        <v>Clerk's Salary</v>
      </c>
      <c r="G6" s="17">
        <v>57.4</v>
      </c>
      <c r="H6" s="17"/>
      <c r="I6" s="42">
        <v>57.4</v>
      </c>
      <c r="J6" s="8"/>
      <c r="K6" s="23"/>
    </row>
    <row r="7" spans="1:12" s="1" customFormat="1" ht="13.8" x14ac:dyDescent="0.3">
      <c r="A7" s="37">
        <v>45022</v>
      </c>
      <c r="B7" s="38" t="s">
        <v>106</v>
      </c>
      <c r="C7" s="39" t="s">
        <v>75</v>
      </c>
      <c r="D7" s="39" t="s">
        <v>121</v>
      </c>
      <c r="E7" s="39" t="s">
        <v>67</v>
      </c>
      <c r="F7" s="4" t="str">
        <f>VLOOKUP(E7,'Budget v Actual'!A:B,2,FALSE)</f>
        <v>Printing, Stationery, Postage</v>
      </c>
      <c r="G7" s="17">
        <v>19.989999999999998</v>
      </c>
      <c r="H7" s="17"/>
      <c r="I7" s="42">
        <v>19.989999999999998</v>
      </c>
      <c r="J7" s="8"/>
      <c r="K7" s="23"/>
    </row>
    <row r="8" spans="1:12" s="39" customFormat="1" ht="13.8" x14ac:dyDescent="0.3">
      <c r="A8" s="37">
        <v>45022</v>
      </c>
      <c r="B8" s="38" t="s">
        <v>106</v>
      </c>
      <c r="C8" s="39" t="s">
        <v>118</v>
      </c>
      <c r="D8" s="39" t="s">
        <v>122</v>
      </c>
      <c r="E8" s="39" t="s">
        <v>67</v>
      </c>
      <c r="F8" s="47" t="str">
        <f>VLOOKUP(E8,'Budget v Actual'!A:B,2,FALSE)</f>
        <v>Printing, Stationery, Postage</v>
      </c>
      <c r="G8" s="41">
        <v>8.19</v>
      </c>
      <c r="H8" s="41"/>
      <c r="I8" s="42">
        <v>8.19</v>
      </c>
      <c r="K8" s="43"/>
      <c r="L8" s="39" t="s">
        <v>61</v>
      </c>
    </row>
    <row r="9" spans="1:12" s="39" customFormat="1" ht="13.8" x14ac:dyDescent="0.3">
      <c r="A9" s="37">
        <v>45035</v>
      </c>
      <c r="B9" s="38" t="s">
        <v>95</v>
      </c>
      <c r="C9" s="39" t="s">
        <v>96</v>
      </c>
      <c r="D9" s="39" t="s">
        <v>108</v>
      </c>
      <c r="E9" s="39" t="s">
        <v>98</v>
      </c>
      <c r="F9" s="47" t="str">
        <f>VLOOKUP(E9,'Budget v Actual'!A:B,2,FALSE)</f>
        <v>Bank Charges</v>
      </c>
      <c r="G9" s="41">
        <v>7.5</v>
      </c>
      <c r="H9" s="41"/>
      <c r="I9" s="42">
        <v>7.5</v>
      </c>
      <c r="K9" s="43"/>
      <c r="L9" s="39" t="s">
        <v>61</v>
      </c>
    </row>
    <row r="10" spans="1:12" s="39" customFormat="1" ht="13.8" x14ac:dyDescent="0.3">
      <c r="A10" s="37">
        <v>45050</v>
      </c>
      <c r="B10" s="38" t="s">
        <v>116</v>
      </c>
      <c r="C10" s="39" t="s">
        <v>115</v>
      </c>
      <c r="D10" s="39" t="s">
        <v>100</v>
      </c>
      <c r="E10" s="39" t="s">
        <v>114</v>
      </c>
      <c r="F10" s="47" t="str">
        <f>VLOOKUP(E10,'Budget v Actual'!A:B,2,FALSE)</f>
        <v>Water</v>
      </c>
      <c r="G10" s="41">
        <v>7.3</v>
      </c>
      <c r="H10" s="41"/>
      <c r="I10" s="42">
        <v>7.3</v>
      </c>
      <c r="K10" s="43"/>
      <c r="L10" s="39" t="s">
        <v>61</v>
      </c>
    </row>
    <row r="11" spans="1:12" s="39" customFormat="1" ht="13.8" x14ac:dyDescent="0.3">
      <c r="A11" s="37">
        <v>45055</v>
      </c>
      <c r="B11" s="38" t="s">
        <v>106</v>
      </c>
      <c r="C11" s="39" t="s">
        <v>125</v>
      </c>
      <c r="D11" s="39" t="s">
        <v>123</v>
      </c>
      <c r="E11" s="39" t="s">
        <v>112</v>
      </c>
      <c r="F11" s="47" t="str">
        <f>VLOOKUP(E11,'Budget v Actual'!A:B,2,FALSE)</f>
        <v>Grants</v>
      </c>
      <c r="G11" s="41">
        <v>500</v>
      </c>
      <c r="H11" s="41"/>
      <c r="I11" s="42"/>
      <c r="K11" s="43"/>
      <c r="L11" s="39" t="s">
        <v>61</v>
      </c>
    </row>
    <row r="12" spans="1:12" s="39" customFormat="1" ht="13.8" x14ac:dyDescent="0.3">
      <c r="A12" s="37">
        <v>45055</v>
      </c>
      <c r="B12" s="38" t="s">
        <v>106</v>
      </c>
      <c r="C12" s="39" t="s">
        <v>126</v>
      </c>
      <c r="D12" s="39" t="s">
        <v>127</v>
      </c>
      <c r="E12" s="39" t="s">
        <v>99</v>
      </c>
      <c r="F12" s="47" t="str">
        <f>VLOOKUP(E12,'Budget v Actual'!A:B,2,FALSE)</f>
        <v>Grass Cutting</v>
      </c>
      <c r="G12" s="41">
        <v>378</v>
      </c>
      <c r="H12" s="41"/>
      <c r="I12" s="42"/>
      <c r="K12" s="43"/>
      <c r="L12" s="39" t="s">
        <v>61</v>
      </c>
    </row>
    <row r="13" spans="1:12" s="39" customFormat="1" ht="13.8" x14ac:dyDescent="0.3">
      <c r="A13" s="37">
        <v>45055</v>
      </c>
      <c r="B13" s="38" t="s">
        <v>106</v>
      </c>
      <c r="C13" s="39" t="s">
        <v>75</v>
      </c>
      <c r="D13" s="39" t="s">
        <v>111</v>
      </c>
      <c r="E13" s="39" t="s">
        <v>69</v>
      </c>
      <c r="F13" s="47" t="str">
        <f>VLOOKUP(E13,'Budget v Actual'!A:B,2,FALSE)</f>
        <v>Clerk's Salary</v>
      </c>
      <c r="G13" s="41">
        <v>229.31</v>
      </c>
      <c r="H13" s="41"/>
      <c r="I13" s="42"/>
      <c r="K13" s="43"/>
    </row>
    <row r="14" spans="1:12" s="39" customFormat="1" ht="13.8" x14ac:dyDescent="0.3">
      <c r="A14" s="37">
        <v>45055</v>
      </c>
      <c r="B14" s="38" t="s">
        <v>106</v>
      </c>
      <c r="C14" s="39" t="s">
        <v>102</v>
      </c>
      <c r="D14" s="39" t="s">
        <v>105</v>
      </c>
      <c r="E14" s="39" t="s">
        <v>91</v>
      </c>
      <c r="F14" s="47" t="str">
        <f>VLOOKUP(E14,'Budget v Actual'!A:B,2,FALSE)</f>
        <v>Repairs &amp; Maintenance, bins</v>
      </c>
      <c r="G14" s="41">
        <v>114.84</v>
      </c>
      <c r="H14" s="41"/>
      <c r="I14" s="42"/>
      <c r="K14" s="43"/>
      <c r="L14" s="39" t="s">
        <v>61</v>
      </c>
    </row>
    <row r="15" spans="1:12" s="39" customFormat="1" ht="13.8" x14ac:dyDescent="0.3">
      <c r="A15" s="37">
        <v>45055</v>
      </c>
      <c r="B15" s="38" t="s">
        <v>106</v>
      </c>
      <c r="C15" s="39" t="s">
        <v>70</v>
      </c>
      <c r="D15" s="39" t="s">
        <v>94</v>
      </c>
      <c r="E15" s="39" t="s">
        <v>69</v>
      </c>
      <c r="F15" s="47" t="str">
        <f>VLOOKUP(E15,'Budget v Actual'!A:B,2,FALSE)</f>
        <v>Clerk's Salary</v>
      </c>
      <c r="G15" s="41">
        <v>57.2</v>
      </c>
      <c r="H15" s="41"/>
      <c r="I15" s="42"/>
      <c r="K15" s="43"/>
      <c r="L15" s="39" t="s">
        <v>61</v>
      </c>
    </row>
    <row r="16" spans="1:12" s="39" customFormat="1" ht="13.8" x14ac:dyDescent="0.3">
      <c r="A16" s="37">
        <v>45055</v>
      </c>
      <c r="B16" s="38" t="s">
        <v>106</v>
      </c>
      <c r="C16" s="39" t="s">
        <v>75</v>
      </c>
      <c r="D16" s="39" t="s">
        <v>121</v>
      </c>
      <c r="E16" s="39" t="s">
        <v>67</v>
      </c>
      <c r="F16" s="47" t="str">
        <f>VLOOKUP(E16,'Budget v Actual'!A:B,2,FALSE)</f>
        <v>Printing, Stationery, Postage</v>
      </c>
      <c r="G16" s="41">
        <v>32.4</v>
      </c>
      <c r="H16" s="41"/>
      <c r="I16" s="42"/>
      <c r="K16" s="43"/>
      <c r="L16" s="39" t="s">
        <v>61</v>
      </c>
    </row>
    <row r="17" spans="1:12" s="39" customFormat="1" ht="13.8" x14ac:dyDescent="0.3">
      <c r="A17" s="37">
        <v>45057</v>
      </c>
      <c r="B17" s="38" t="s">
        <v>106</v>
      </c>
      <c r="C17" s="39" t="s">
        <v>75</v>
      </c>
      <c r="D17" s="39" t="s">
        <v>128</v>
      </c>
      <c r="E17" s="39" t="s">
        <v>67</v>
      </c>
      <c r="F17" s="47" t="str">
        <f>VLOOKUP(E17,'Budget v Actual'!A:B,2,FALSE)</f>
        <v>Printing, Stationery, Postage</v>
      </c>
      <c r="G17" s="41">
        <v>20</v>
      </c>
      <c r="H17" s="41"/>
      <c r="I17" s="42"/>
      <c r="K17" s="43"/>
      <c r="L17" s="39" t="s">
        <v>61</v>
      </c>
    </row>
    <row r="18" spans="1:12" s="39" customFormat="1" ht="13.8" x14ac:dyDescent="0.3">
      <c r="A18" s="37">
        <v>45057</v>
      </c>
      <c r="B18" s="38" t="s">
        <v>106</v>
      </c>
      <c r="C18" s="39" t="s">
        <v>129</v>
      </c>
      <c r="D18" s="39" t="s">
        <v>130</v>
      </c>
      <c r="E18" s="39" t="s">
        <v>91</v>
      </c>
      <c r="F18" s="47" t="str">
        <f>VLOOKUP(E18,'Budget v Actual'!A:B,2,FALSE)</f>
        <v>Repairs &amp; Maintenance, bins</v>
      </c>
      <c r="G18" s="41">
        <v>11.96</v>
      </c>
      <c r="H18" s="41"/>
      <c r="I18" s="42"/>
      <c r="K18" s="43"/>
      <c r="L18" s="39" t="s">
        <v>61</v>
      </c>
    </row>
    <row r="19" spans="1:12" s="39" customFormat="1" ht="13.8" x14ac:dyDescent="0.3">
      <c r="A19" s="37">
        <v>45066</v>
      </c>
      <c r="B19" s="38" t="s">
        <v>95</v>
      </c>
      <c r="C19" s="39" t="s">
        <v>96</v>
      </c>
      <c r="D19" s="39" t="s">
        <v>108</v>
      </c>
      <c r="E19" s="39" t="s">
        <v>98</v>
      </c>
      <c r="F19" s="47" t="str">
        <f>VLOOKUP(E19,'Budget v Actual'!A:B,2,FALSE)</f>
        <v>Bank Charges</v>
      </c>
      <c r="G19" s="41">
        <v>7.5</v>
      </c>
      <c r="H19" s="41"/>
      <c r="I19" s="42"/>
      <c r="K19" s="43"/>
      <c r="L19" s="39" t="s">
        <v>61</v>
      </c>
    </row>
    <row r="20" spans="1:12" s="39" customFormat="1" ht="13.8" x14ac:dyDescent="0.3">
      <c r="A20" s="37">
        <v>45079</v>
      </c>
      <c r="B20" s="38" t="s">
        <v>116</v>
      </c>
      <c r="C20" s="39" t="s">
        <v>115</v>
      </c>
      <c r="D20" s="39" t="s">
        <v>100</v>
      </c>
      <c r="E20" s="39" t="s">
        <v>114</v>
      </c>
      <c r="F20" s="47" t="str">
        <f>VLOOKUP(E20,'Budget v Actual'!A:B,2,FALSE)</f>
        <v>Water</v>
      </c>
      <c r="G20" s="41">
        <v>7.56</v>
      </c>
      <c r="H20" s="41"/>
      <c r="I20" s="42"/>
      <c r="K20" s="43"/>
      <c r="L20" s="39" t="s">
        <v>61</v>
      </c>
    </row>
    <row r="21" spans="1:12" s="39" customFormat="1" ht="13.8" x14ac:dyDescent="0.3">
      <c r="A21" s="37">
        <v>45083</v>
      </c>
      <c r="B21" s="38" t="s">
        <v>106</v>
      </c>
      <c r="C21" s="39" t="s">
        <v>126</v>
      </c>
      <c r="D21" s="39" t="s">
        <v>127</v>
      </c>
      <c r="E21" s="39" t="s">
        <v>99</v>
      </c>
      <c r="F21" s="47" t="str">
        <f>VLOOKUP(E21,'Budget v Actual'!A:B,2,FALSE)</f>
        <v>Grass Cutting</v>
      </c>
      <c r="G21" s="41">
        <v>378</v>
      </c>
      <c r="H21" s="41"/>
      <c r="I21" s="42"/>
      <c r="K21" s="43"/>
      <c r="L21" s="39" t="s">
        <v>61</v>
      </c>
    </row>
    <row r="22" spans="1:12" s="39" customFormat="1" ht="13.8" x14ac:dyDescent="0.3">
      <c r="A22" s="37">
        <v>45083</v>
      </c>
      <c r="B22" s="38" t="s">
        <v>106</v>
      </c>
      <c r="C22" s="39" t="s">
        <v>126</v>
      </c>
      <c r="D22" s="39" t="s">
        <v>127</v>
      </c>
      <c r="E22" s="39" t="s">
        <v>99</v>
      </c>
      <c r="F22" s="47" t="str">
        <f>VLOOKUP(E22,'Budget v Actual'!A:B,2,FALSE)</f>
        <v>Grass Cutting</v>
      </c>
      <c r="G22" s="41">
        <v>378</v>
      </c>
      <c r="H22" s="41"/>
      <c r="I22" s="42"/>
      <c r="K22" s="43"/>
      <c r="L22" s="39" t="s">
        <v>61</v>
      </c>
    </row>
    <row r="23" spans="1:12" s="39" customFormat="1" ht="13.8" x14ac:dyDescent="0.3">
      <c r="A23" s="37">
        <v>45083</v>
      </c>
      <c r="B23" s="38" t="s">
        <v>106</v>
      </c>
      <c r="C23" s="39" t="s">
        <v>75</v>
      </c>
      <c r="D23" s="39" t="s">
        <v>113</v>
      </c>
      <c r="E23" s="39" t="s">
        <v>69</v>
      </c>
      <c r="F23" s="47" t="str">
        <f>VLOOKUP(E23,'Budget v Actual'!A:B,2,FALSE)</f>
        <v>Clerk's Salary</v>
      </c>
      <c r="G23" s="41">
        <v>229.11</v>
      </c>
      <c r="H23" s="41"/>
      <c r="I23" s="42"/>
      <c r="K23" s="43"/>
      <c r="L23" s="39" t="s">
        <v>61</v>
      </c>
    </row>
    <row r="24" spans="1:12" s="39" customFormat="1" ht="13.8" x14ac:dyDescent="0.3">
      <c r="A24" s="37">
        <v>45083</v>
      </c>
      <c r="B24" s="38" t="s">
        <v>106</v>
      </c>
      <c r="C24" s="39" t="s">
        <v>70</v>
      </c>
      <c r="D24" s="39" t="s">
        <v>94</v>
      </c>
      <c r="E24" s="39" t="s">
        <v>69</v>
      </c>
      <c r="F24" s="47" t="str">
        <f>VLOOKUP(E24,'Budget v Actual'!A:B,2,FALSE)</f>
        <v>Clerk's Salary</v>
      </c>
      <c r="G24" s="41">
        <v>57.4</v>
      </c>
      <c r="H24" s="41"/>
      <c r="I24" s="42"/>
      <c r="K24" s="43"/>
      <c r="L24" s="39" t="s">
        <v>61</v>
      </c>
    </row>
    <row r="25" spans="1:12" s="39" customFormat="1" ht="13.8" x14ac:dyDescent="0.3">
      <c r="A25" s="37">
        <v>45083</v>
      </c>
      <c r="B25" s="38" t="s">
        <v>106</v>
      </c>
      <c r="C25" s="39" t="s">
        <v>75</v>
      </c>
      <c r="D25" s="39" t="s">
        <v>128</v>
      </c>
      <c r="E25" s="39" t="s">
        <v>67</v>
      </c>
      <c r="F25" s="47" t="str">
        <f>VLOOKUP(E25,'Budget v Actual'!A:B,2,FALSE)</f>
        <v>Printing, Stationery, Postage</v>
      </c>
      <c r="G25" s="41">
        <v>15.99</v>
      </c>
      <c r="H25" s="41"/>
      <c r="I25" s="42"/>
      <c r="K25" s="43"/>
      <c r="L25" s="39" t="s">
        <v>61</v>
      </c>
    </row>
    <row r="26" spans="1:12" s="39" customFormat="1" ht="13.8" x14ac:dyDescent="0.3">
      <c r="A26" s="37">
        <v>45097</v>
      </c>
      <c r="B26" s="38" t="s">
        <v>95</v>
      </c>
      <c r="C26" s="39" t="s">
        <v>96</v>
      </c>
      <c r="D26" s="39" t="s">
        <v>108</v>
      </c>
      <c r="E26" s="39" t="s">
        <v>98</v>
      </c>
      <c r="F26" s="47" t="str">
        <f>VLOOKUP(E26,'Budget v Actual'!A:B,2,FALSE)</f>
        <v>Bank Charges</v>
      </c>
      <c r="G26" s="41">
        <v>7.5</v>
      </c>
      <c r="H26" s="41"/>
      <c r="I26" s="42"/>
      <c r="K26" s="43"/>
      <c r="L26" s="39" t="s">
        <v>61</v>
      </c>
    </row>
    <row r="27" spans="1:12" s="39" customFormat="1" ht="13.8" x14ac:dyDescent="0.3">
      <c r="A27" s="37">
        <v>45108</v>
      </c>
      <c r="B27" s="38" t="s">
        <v>106</v>
      </c>
      <c r="C27" s="39" t="s">
        <v>136</v>
      </c>
      <c r="D27" s="39" t="s">
        <v>137</v>
      </c>
      <c r="E27" s="39" t="s">
        <v>91</v>
      </c>
      <c r="F27" s="47" t="str">
        <f>VLOOKUP(E27,'Budget v Actual'!A:B,2,FALSE)</f>
        <v>Repairs &amp; Maintenance, bins</v>
      </c>
      <c r="G27" s="41">
        <v>91.74</v>
      </c>
      <c r="H27" s="41"/>
      <c r="I27" s="42"/>
      <c r="K27" s="43"/>
      <c r="L27" s="39" t="s">
        <v>61</v>
      </c>
    </row>
    <row r="28" spans="1:12" s="39" customFormat="1" ht="13.8" x14ac:dyDescent="0.3">
      <c r="A28" s="37">
        <v>45110</v>
      </c>
      <c r="B28" s="38" t="s">
        <v>106</v>
      </c>
      <c r="C28" s="39" t="s">
        <v>126</v>
      </c>
      <c r="D28" s="39" t="s">
        <v>127</v>
      </c>
      <c r="E28" s="39" t="s">
        <v>99</v>
      </c>
      <c r="F28" s="47" t="str">
        <f>VLOOKUP(E28,'Budget v Actual'!A:B,2,FALSE)</f>
        <v>Grass Cutting</v>
      </c>
      <c r="G28" s="41">
        <v>378</v>
      </c>
      <c r="H28" s="41"/>
      <c r="I28" s="42"/>
      <c r="K28" s="43"/>
      <c r="L28" s="39" t="s">
        <v>61</v>
      </c>
    </row>
    <row r="29" spans="1:12" s="39" customFormat="1" ht="13.8" x14ac:dyDescent="0.3">
      <c r="A29" s="37">
        <v>45110</v>
      </c>
      <c r="B29" s="38" t="s">
        <v>106</v>
      </c>
      <c r="C29" s="39" t="s">
        <v>75</v>
      </c>
      <c r="D29" s="39" t="s">
        <v>135</v>
      </c>
      <c r="E29" s="39" t="s">
        <v>69</v>
      </c>
      <c r="F29" s="47" t="str">
        <f>VLOOKUP(E29,'Budget v Actual'!A:B,2,FALSE)</f>
        <v>Clerk's Salary</v>
      </c>
      <c r="G29" s="41">
        <v>229.31</v>
      </c>
      <c r="H29" s="41"/>
      <c r="I29" s="42"/>
      <c r="K29" s="43"/>
      <c r="L29" s="39" t="s">
        <v>61</v>
      </c>
    </row>
    <row r="30" spans="1:12" s="39" customFormat="1" ht="13.8" x14ac:dyDescent="0.3">
      <c r="A30" s="37">
        <v>45110</v>
      </c>
      <c r="B30" s="38" t="s">
        <v>106</v>
      </c>
      <c r="C30" s="39" t="s">
        <v>70</v>
      </c>
      <c r="D30" s="39" t="s">
        <v>94</v>
      </c>
      <c r="E30" s="39" t="s">
        <v>69</v>
      </c>
      <c r="F30" s="47" t="str">
        <f>VLOOKUP(E30,'Budget v Actual'!A:B,2,FALSE)</f>
        <v>Clerk's Salary</v>
      </c>
      <c r="G30" s="41">
        <v>57.2</v>
      </c>
      <c r="H30" s="41"/>
      <c r="I30" s="42"/>
      <c r="K30" s="43"/>
      <c r="L30" s="39" t="s">
        <v>61</v>
      </c>
    </row>
    <row r="31" spans="1:12" s="39" customFormat="1" ht="13.8" x14ac:dyDescent="0.3">
      <c r="A31" s="37">
        <v>45110</v>
      </c>
      <c r="B31" s="38" t="s">
        <v>106</v>
      </c>
      <c r="C31" s="39" t="s">
        <v>76</v>
      </c>
      <c r="D31" s="39" t="s">
        <v>133</v>
      </c>
      <c r="E31" s="39" t="s">
        <v>134</v>
      </c>
      <c r="F31" s="47" t="str">
        <f>VLOOKUP(E31,'Budget v Actual'!A:B,2,FALSE)</f>
        <v>Training &amp; Development</v>
      </c>
      <c r="G31" s="41">
        <v>40</v>
      </c>
      <c r="H31" s="41"/>
      <c r="I31" s="42"/>
      <c r="K31" s="43"/>
      <c r="L31" s="39" t="s">
        <v>61</v>
      </c>
    </row>
    <row r="32" spans="1:12" s="39" customFormat="1" ht="13.8" x14ac:dyDescent="0.3">
      <c r="A32" s="37">
        <v>45110</v>
      </c>
      <c r="B32" s="38" t="s">
        <v>106</v>
      </c>
      <c r="C32" s="39" t="s">
        <v>75</v>
      </c>
      <c r="D32" s="39" t="s">
        <v>121</v>
      </c>
      <c r="E32" s="39" t="s">
        <v>67</v>
      </c>
      <c r="F32" s="47" t="str">
        <f>VLOOKUP(E32,'Budget v Actual'!A:B,2,FALSE)</f>
        <v>Printing, Stationery, Postage</v>
      </c>
      <c r="G32" s="41">
        <v>30.95</v>
      </c>
      <c r="H32" s="41"/>
      <c r="I32" s="42"/>
      <c r="K32" s="43"/>
      <c r="L32" s="39" t="s">
        <v>61</v>
      </c>
    </row>
    <row r="33" spans="1:12" s="39" customFormat="1" ht="13.8" x14ac:dyDescent="0.3">
      <c r="A33" s="37">
        <v>45111</v>
      </c>
      <c r="B33" s="38" t="s">
        <v>116</v>
      </c>
      <c r="C33" s="39" t="s">
        <v>115</v>
      </c>
      <c r="D33" s="39" t="s">
        <v>100</v>
      </c>
      <c r="E33" s="39" t="s">
        <v>114</v>
      </c>
      <c r="F33" s="47" t="str">
        <f>VLOOKUP(E33,'Budget v Actual'!A:B,2,FALSE)</f>
        <v>Water</v>
      </c>
      <c r="G33" s="41">
        <v>7.81</v>
      </c>
      <c r="H33" s="41"/>
      <c r="I33" s="42"/>
      <c r="K33" s="43"/>
      <c r="L33" s="39" t="s">
        <v>61</v>
      </c>
    </row>
    <row r="34" spans="1:12" s="39" customFormat="1" ht="13.8" x14ac:dyDescent="0.3">
      <c r="A34" s="37">
        <v>45124</v>
      </c>
      <c r="B34" s="38" t="s">
        <v>106</v>
      </c>
      <c r="C34" s="39" t="s">
        <v>138</v>
      </c>
      <c r="D34" s="39" t="s">
        <v>139</v>
      </c>
      <c r="E34" s="39" t="s">
        <v>140</v>
      </c>
      <c r="F34" s="47" t="str">
        <f>VLOOKUP(E34,'[1]Budget v Actual'!A:B,2,FALSE)</f>
        <v>Insurance</v>
      </c>
      <c r="G34" s="41">
        <v>436.47</v>
      </c>
      <c r="H34" s="41"/>
      <c r="I34" s="42"/>
      <c r="K34" s="43"/>
      <c r="L34" s="39" t="s">
        <v>61</v>
      </c>
    </row>
    <row r="35" spans="1:12" s="39" customFormat="1" ht="13.8" x14ac:dyDescent="0.3">
      <c r="A35" s="37">
        <v>45124</v>
      </c>
      <c r="B35" s="38" t="s">
        <v>106</v>
      </c>
      <c r="C35" s="39" t="s">
        <v>138</v>
      </c>
      <c r="D35" s="39" t="s">
        <v>141</v>
      </c>
      <c r="E35" s="39" t="s">
        <v>140</v>
      </c>
      <c r="F35" s="47" t="str">
        <f>VLOOKUP(E35,'[1]Budget v Actual'!A:B,2,FALSE)</f>
        <v>Insurance</v>
      </c>
      <c r="G35" s="41">
        <v>378.46</v>
      </c>
      <c r="H35" s="41"/>
      <c r="I35" s="42"/>
      <c r="K35" s="43"/>
      <c r="L35" s="39" t="s">
        <v>61</v>
      </c>
    </row>
    <row r="36" spans="1:12" s="39" customFormat="1" ht="13.8" x14ac:dyDescent="0.3">
      <c r="A36" s="37">
        <v>45124</v>
      </c>
      <c r="B36" s="38" t="s">
        <v>106</v>
      </c>
      <c r="C36" s="39" t="s">
        <v>142</v>
      </c>
      <c r="D36" s="39" t="s">
        <v>107</v>
      </c>
      <c r="E36" s="39" t="s">
        <v>92</v>
      </c>
      <c r="F36" s="47" t="str">
        <f>VLOOKUP(E36,'Budget v Actual'!A:B,2,FALSE)</f>
        <v>Subscriptions &amp; Membership</v>
      </c>
      <c r="G36" s="41">
        <v>36</v>
      </c>
      <c r="H36" s="41"/>
      <c r="I36" s="42"/>
      <c r="K36" s="43"/>
      <c r="L36" s="39" t="s">
        <v>61</v>
      </c>
    </row>
    <row r="37" spans="1:12" s="39" customFormat="1" ht="13.8" x14ac:dyDescent="0.3">
      <c r="A37" s="37">
        <v>45127</v>
      </c>
      <c r="B37" s="38" t="s">
        <v>95</v>
      </c>
      <c r="C37" s="39" t="s">
        <v>96</v>
      </c>
      <c r="D37" s="39" t="s">
        <v>108</v>
      </c>
      <c r="E37" s="39" t="s">
        <v>98</v>
      </c>
      <c r="F37" s="47" t="str">
        <f>VLOOKUP(E37,'Budget v Actual'!A:B,2,FALSE)</f>
        <v>Bank Charges</v>
      </c>
      <c r="G37" s="41">
        <v>7.5</v>
      </c>
      <c r="H37" s="41"/>
      <c r="I37" s="42"/>
      <c r="K37" s="43"/>
      <c r="L37" s="39" t="s">
        <v>61</v>
      </c>
    </row>
    <row r="38" spans="1:12" s="39" customFormat="1" ht="13.8" x14ac:dyDescent="0.3">
      <c r="A38" s="37">
        <v>45131</v>
      </c>
      <c r="B38" s="38" t="s">
        <v>106</v>
      </c>
      <c r="C38" s="39" t="s">
        <v>143</v>
      </c>
      <c r="D38" s="39" t="s">
        <v>144</v>
      </c>
      <c r="E38" s="39" t="s">
        <v>145</v>
      </c>
      <c r="F38" s="47" t="str">
        <f>VLOOKUP(E38,'Budget v Actual'!A:B,2,FALSE)</f>
        <v>Audit</v>
      </c>
      <c r="G38" s="41">
        <v>276</v>
      </c>
      <c r="H38" s="41"/>
      <c r="I38" s="42"/>
      <c r="K38" s="43"/>
      <c r="L38" s="39" t="s">
        <v>61</v>
      </c>
    </row>
    <row r="39" spans="1:12" s="39" customFormat="1" ht="13.8" x14ac:dyDescent="0.3">
      <c r="A39" s="37">
        <v>45140</v>
      </c>
      <c r="B39" s="38" t="s">
        <v>116</v>
      </c>
      <c r="C39" s="39" t="s">
        <v>115</v>
      </c>
      <c r="D39" s="39" t="s">
        <v>100</v>
      </c>
      <c r="E39" s="39" t="s">
        <v>114</v>
      </c>
      <c r="F39" s="47" t="str">
        <f>VLOOKUP(E39,'Budget v Actual'!A:B,2,FALSE)</f>
        <v>Water</v>
      </c>
      <c r="G39" s="41">
        <v>11.26</v>
      </c>
      <c r="H39" s="41"/>
      <c r="I39" s="42"/>
      <c r="K39" s="43"/>
    </row>
    <row r="40" spans="1:12" s="39" customFormat="1" ht="13.8" x14ac:dyDescent="0.3">
      <c r="A40" s="37">
        <v>45146</v>
      </c>
      <c r="B40" s="38" t="s">
        <v>106</v>
      </c>
      <c r="C40" s="39" t="s">
        <v>75</v>
      </c>
      <c r="D40" s="39" t="s">
        <v>146</v>
      </c>
      <c r="E40" s="39" t="s">
        <v>69</v>
      </c>
      <c r="F40" s="47" t="str">
        <f>VLOOKUP(E40,'Budget v Actual'!A:B,2,FALSE)</f>
        <v>Clerk's Salary</v>
      </c>
      <c r="G40" s="41">
        <v>229.31</v>
      </c>
      <c r="H40" s="41"/>
      <c r="I40" s="42"/>
      <c r="K40" s="43"/>
      <c r="L40" s="39" t="s">
        <v>61</v>
      </c>
    </row>
    <row r="41" spans="1:12" s="39" customFormat="1" ht="13.8" x14ac:dyDescent="0.3">
      <c r="A41" s="37">
        <v>45146</v>
      </c>
      <c r="B41" s="38" t="s">
        <v>106</v>
      </c>
      <c r="C41" s="39" t="s">
        <v>70</v>
      </c>
      <c r="D41" s="39" t="s">
        <v>94</v>
      </c>
      <c r="E41" s="39" t="s">
        <v>69</v>
      </c>
      <c r="F41" s="47" t="str">
        <f>VLOOKUP(E41,'Budget v Actual'!A:B,2,FALSE)</f>
        <v>Clerk's Salary</v>
      </c>
      <c r="G41" s="41">
        <v>57.2</v>
      </c>
      <c r="H41" s="41"/>
      <c r="I41" s="42"/>
      <c r="K41" s="43"/>
      <c r="L41" s="39" t="s">
        <v>61</v>
      </c>
    </row>
    <row r="42" spans="1:12" s="39" customFormat="1" ht="13.8" x14ac:dyDescent="0.3">
      <c r="A42" s="37">
        <v>45146</v>
      </c>
      <c r="B42" s="38" t="s">
        <v>106</v>
      </c>
      <c r="C42" s="39" t="s">
        <v>147</v>
      </c>
      <c r="D42" s="39" t="s">
        <v>128</v>
      </c>
      <c r="E42" s="39" t="s">
        <v>67</v>
      </c>
      <c r="F42" s="47" t="str">
        <f>VLOOKUP(E42,'Budget v Actual'!A:B,2,FALSE)</f>
        <v>Printing, Stationery, Postage</v>
      </c>
      <c r="G42" s="41">
        <v>21.99</v>
      </c>
      <c r="H42" s="41"/>
      <c r="I42" s="42"/>
      <c r="K42" s="43"/>
      <c r="L42" s="39" t="s">
        <v>61</v>
      </c>
    </row>
    <row r="43" spans="1:12" s="39" customFormat="1" ht="13.8" x14ac:dyDescent="0.3">
      <c r="A43" s="37">
        <v>45157</v>
      </c>
      <c r="B43" s="38" t="s">
        <v>106</v>
      </c>
      <c r="C43" s="39" t="s">
        <v>96</v>
      </c>
      <c r="D43" s="39" t="s">
        <v>108</v>
      </c>
      <c r="E43" s="39" t="s">
        <v>98</v>
      </c>
      <c r="F43" s="47" t="str">
        <f>VLOOKUP(E43,'Budget v Actual'!A:B,2,FALSE)</f>
        <v>Bank Charges</v>
      </c>
      <c r="G43" s="41">
        <v>7.5</v>
      </c>
      <c r="H43" s="41"/>
      <c r="I43" s="42"/>
      <c r="K43" s="43"/>
      <c r="L43" s="39" t="s">
        <v>61</v>
      </c>
    </row>
    <row r="44" spans="1:12" s="39" customFormat="1" ht="13.8" x14ac:dyDescent="0.3">
      <c r="A44" s="37">
        <v>45173</v>
      </c>
      <c r="B44" s="38" t="s">
        <v>116</v>
      </c>
      <c r="C44" s="39" t="s">
        <v>115</v>
      </c>
      <c r="D44" s="39" t="s">
        <v>100</v>
      </c>
      <c r="E44" s="39" t="s">
        <v>114</v>
      </c>
      <c r="F44" s="47" t="str">
        <f>VLOOKUP(E44,'Budget v Actual'!A:B,2,FALSE)</f>
        <v>Water</v>
      </c>
      <c r="G44" s="41">
        <v>7.81</v>
      </c>
      <c r="H44" s="41"/>
      <c r="I44" s="42"/>
      <c r="K44" s="43"/>
      <c r="L44" s="39" t="s">
        <v>61</v>
      </c>
    </row>
    <row r="45" spans="1:12" s="39" customFormat="1" ht="13.8" x14ac:dyDescent="0.3">
      <c r="A45" s="37">
        <v>45173</v>
      </c>
      <c r="B45" s="38" t="s">
        <v>106</v>
      </c>
      <c r="C45" s="39" t="s">
        <v>126</v>
      </c>
      <c r="D45" s="39" t="s">
        <v>127</v>
      </c>
      <c r="E45" s="39" t="s">
        <v>99</v>
      </c>
      <c r="F45" s="47" t="str">
        <f>VLOOKUP(E45,'Budget v Actual'!A:B,2,FALSE)</f>
        <v>Grass Cutting</v>
      </c>
      <c r="G45" s="41">
        <v>378</v>
      </c>
      <c r="H45" s="41"/>
      <c r="I45" s="42"/>
      <c r="K45" s="43"/>
      <c r="L45" s="39" t="s">
        <v>61</v>
      </c>
    </row>
    <row r="46" spans="1:12" s="39" customFormat="1" ht="13.8" x14ac:dyDescent="0.3">
      <c r="A46" s="37">
        <v>45173</v>
      </c>
      <c r="B46" s="38" t="s">
        <v>106</v>
      </c>
      <c r="C46" s="39" t="s">
        <v>75</v>
      </c>
      <c r="D46" s="39" t="s">
        <v>158</v>
      </c>
      <c r="E46" s="39" t="s">
        <v>69</v>
      </c>
      <c r="F46" s="47" t="str">
        <f>VLOOKUP(E46,'Budget v Actual'!A:B,2,FALSE)</f>
        <v>Clerk's Salary</v>
      </c>
      <c r="G46" s="41">
        <v>229.31</v>
      </c>
      <c r="H46" s="41"/>
      <c r="I46" s="42"/>
      <c r="K46" s="43"/>
      <c r="L46" s="39" t="s">
        <v>61</v>
      </c>
    </row>
    <row r="47" spans="1:12" s="39" customFormat="1" ht="13.8" x14ac:dyDescent="0.3">
      <c r="A47" s="37">
        <v>45173</v>
      </c>
      <c r="B47" s="38" t="s">
        <v>106</v>
      </c>
      <c r="C47" s="39" t="s">
        <v>70</v>
      </c>
      <c r="D47" s="39" t="s">
        <v>94</v>
      </c>
      <c r="E47" s="39" t="s">
        <v>69</v>
      </c>
      <c r="F47" s="47" t="str">
        <f>VLOOKUP(E47,'Budget v Actual'!A:B,2,FALSE)</f>
        <v>Clerk's Salary</v>
      </c>
      <c r="G47" s="41">
        <v>57.2</v>
      </c>
      <c r="H47" s="41"/>
      <c r="I47" s="42"/>
      <c r="K47" s="43"/>
      <c r="L47" s="39" t="s">
        <v>61</v>
      </c>
    </row>
    <row r="48" spans="1:12" s="39" customFormat="1" ht="13.8" x14ac:dyDescent="0.3">
      <c r="A48" s="37">
        <v>45173</v>
      </c>
      <c r="B48" s="38" t="s">
        <v>106</v>
      </c>
      <c r="C48" s="39" t="s">
        <v>75</v>
      </c>
      <c r="D48" s="39" t="s">
        <v>128</v>
      </c>
      <c r="E48" s="39" t="s">
        <v>67</v>
      </c>
      <c r="F48" s="47" t="str">
        <f>VLOOKUP(E48,'[2]Budget v Actual'!A:B,2,FALSE)</f>
        <v>Printing, Stationery, Postage</v>
      </c>
      <c r="G48" s="41">
        <v>31.99</v>
      </c>
      <c r="H48" s="41"/>
      <c r="I48" s="42"/>
      <c r="K48" s="43"/>
      <c r="L48" s="39" t="s">
        <v>61</v>
      </c>
    </row>
    <row r="49" spans="1:12" s="39" customFormat="1" ht="13.8" x14ac:dyDescent="0.3">
      <c r="A49" s="37">
        <v>45173</v>
      </c>
      <c r="B49" s="38" t="s">
        <v>106</v>
      </c>
      <c r="C49" s="39" t="s">
        <v>118</v>
      </c>
      <c r="D49" s="39" t="s">
        <v>157</v>
      </c>
      <c r="E49" s="39" t="s">
        <v>67</v>
      </c>
      <c r="F49" s="47" t="s">
        <v>24</v>
      </c>
      <c r="G49" s="41">
        <v>23.65</v>
      </c>
      <c r="H49" s="41"/>
      <c r="I49" s="42"/>
      <c r="K49" s="43"/>
    </row>
    <row r="50" spans="1:12" s="39" customFormat="1" ht="13.8" x14ac:dyDescent="0.3">
      <c r="A50" s="37">
        <v>45182</v>
      </c>
      <c r="B50" s="38" t="s">
        <v>106</v>
      </c>
      <c r="C50" s="39" t="s">
        <v>150</v>
      </c>
      <c r="D50" s="39" t="s">
        <v>156</v>
      </c>
      <c r="E50" s="39" t="s">
        <v>103</v>
      </c>
      <c r="F50" s="47" t="s">
        <v>155</v>
      </c>
      <c r="G50" s="41">
        <v>750</v>
      </c>
      <c r="H50" s="41"/>
      <c r="I50" s="42"/>
      <c r="K50" s="43"/>
      <c r="L50" s="39" t="s">
        <v>61</v>
      </c>
    </row>
    <row r="51" spans="1:12" s="39" customFormat="1" ht="13.8" x14ac:dyDescent="0.3">
      <c r="A51" s="37">
        <v>45182</v>
      </c>
      <c r="B51" s="38" t="s">
        <v>106</v>
      </c>
      <c r="C51" s="39" t="s">
        <v>126</v>
      </c>
      <c r="D51" s="39" t="s">
        <v>127</v>
      </c>
      <c r="E51" s="39" t="s">
        <v>99</v>
      </c>
      <c r="F51" s="47" t="s">
        <v>49</v>
      </c>
      <c r="G51" s="41">
        <v>378</v>
      </c>
      <c r="H51" s="41"/>
      <c r="I51" s="42"/>
      <c r="K51" s="43"/>
    </row>
    <row r="52" spans="1:12" s="39" customFormat="1" ht="13.8" x14ac:dyDescent="0.3">
      <c r="A52" s="37">
        <v>45182</v>
      </c>
      <c r="B52" s="38" t="s">
        <v>106</v>
      </c>
      <c r="C52" s="39" t="s">
        <v>154</v>
      </c>
      <c r="D52" s="39" t="s">
        <v>153</v>
      </c>
      <c r="E52" s="39" t="s">
        <v>91</v>
      </c>
      <c r="F52" s="47" t="s">
        <v>85</v>
      </c>
      <c r="G52" s="41">
        <v>120</v>
      </c>
      <c r="H52" s="41"/>
      <c r="I52" s="42"/>
      <c r="K52" s="43"/>
    </row>
    <row r="53" spans="1:12" s="39" customFormat="1" ht="13.8" x14ac:dyDescent="0.3">
      <c r="A53" s="37">
        <v>45182</v>
      </c>
      <c r="B53" s="38" t="s">
        <v>106</v>
      </c>
      <c r="C53" s="39" t="s">
        <v>75</v>
      </c>
      <c r="D53" s="39" t="s">
        <v>148</v>
      </c>
      <c r="E53" s="39" t="s">
        <v>67</v>
      </c>
      <c r="F53" s="47" t="str">
        <f>VLOOKUP(E53,'[2]Budget v Actual'!A:B,2,FALSE)</f>
        <v>Printing, Stationery, Postage</v>
      </c>
      <c r="G53" s="41">
        <v>26.47</v>
      </c>
      <c r="H53" s="41"/>
      <c r="I53" s="42"/>
      <c r="K53" s="43"/>
    </row>
    <row r="54" spans="1:12" s="39" customFormat="1" ht="13.8" x14ac:dyDescent="0.3">
      <c r="A54" s="37">
        <v>45184</v>
      </c>
      <c r="B54" s="38" t="s">
        <v>116</v>
      </c>
      <c r="C54" s="39" t="s">
        <v>152</v>
      </c>
      <c r="D54" s="39" t="s">
        <v>107</v>
      </c>
      <c r="E54" s="39" t="s">
        <v>92</v>
      </c>
      <c r="F54" s="47" t="str">
        <f>VLOOKUP(E54,'[3]Budget v Actual'!A:B,2,FALSE)</f>
        <v>Subscriptions &amp; Membership</v>
      </c>
      <c r="G54" s="41">
        <v>35</v>
      </c>
      <c r="H54" s="41"/>
      <c r="I54" s="42"/>
      <c r="K54" s="43"/>
    </row>
    <row r="55" spans="1:12" s="39" customFormat="1" ht="13.8" x14ac:dyDescent="0.3">
      <c r="A55" s="37">
        <v>45188</v>
      </c>
      <c r="B55" s="38" t="s">
        <v>95</v>
      </c>
      <c r="C55" s="39" t="s">
        <v>96</v>
      </c>
      <c r="D55" s="39" t="s">
        <v>108</v>
      </c>
      <c r="E55" s="39" t="s">
        <v>98</v>
      </c>
      <c r="F55" s="47" t="s">
        <v>80</v>
      </c>
      <c r="G55" s="41">
        <v>7.5</v>
      </c>
      <c r="H55" s="41"/>
      <c r="I55" s="42"/>
      <c r="K55" s="43"/>
    </row>
    <row r="56" spans="1:12" s="39" customFormat="1" ht="13.8" x14ac:dyDescent="0.3">
      <c r="A56" s="37">
        <v>45189</v>
      </c>
      <c r="B56" s="38" t="s">
        <v>106</v>
      </c>
      <c r="C56" s="39" t="s">
        <v>150</v>
      </c>
      <c r="D56" s="39" t="s">
        <v>151</v>
      </c>
      <c r="E56" s="39" t="s">
        <v>103</v>
      </c>
      <c r="F56" s="47" t="s">
        <v>155</v>
      </c>
      <c r="G56" s="41">
        <v>895</v>
      </c>
      <c r="H56" s="41"/>
      <c r="I56" s="42"/>
      <c r="K56" s="43"/>
    </row>
    <row r="57" spans="1:12" s="39" customFormat="1" ht="13.8" x14ac:dyDescent="0.3">
      <c r="A57" s="37">
        <v>45201</v>
      </c>
      <c r="B57" s="38" t="s">
        <v>106</v>
      </c>
      <c r="C57" s="39" t="s">
        <v>126</v>
      </c>
      <c r="D57" s="39" t="s">
        <v>127</v>
      </c>
      <c r="E57" s="39" t="s">
        <v>99</v>
      </c>
      <c r="F57" s="47" t="s">
        <v>49</v>
      </c>
      <c r="G57" s="41">
        <v>378</v>
      </c>
      <c r="H57" s="41"/>
      <c r="I57" s="42"/>
      <c r="K57" s="43"/>
    </row>
    <row r="58" spans="1:12" s="39" customFormat="1" ht="13.8" x14ac:dyDescent="0.3">
      <c r="A58" s="37">
        <v>45201</v>
      </c>
      <c r="B58" s="38" t="s">
        <v>106</v>
      </c>
      <c r="C58" s="39" t="s">
        <v>75</v>
      </c>
      <c r="D58" s="39" t="s">
        <v>149</v>
      </c>
      <c r="E58" s="39" t="s">
        <v>98</v>
      </c>
      <c r="F58" s="40" t="s">
        <v>80</v>
      </c>
      <c r="G58" s="41">
        <v>229.31</v>
      </c>
      <c r="H58" s="41"/>
      <c r="I58" s="42"/>
      <c r="K58" s="43"/>
    </row>
    <row r="59" spans="1:12" s="39" customFormat="1" ht="13.8" x14ac:dyDescent="0.3">
      <c r="A59" s="37">
        <v>45201</v>
      </c>
      <c r="B59" s="38" t="s">
        <v>106</v>
      </c>
      <c r="C59" s="39" t="s">
        <v>70</v>
      </c>
      <c r="D59" s="39" t="s">
        <v>94</v>
      </c>
      <c r="E59" s="39" t="s">
        <v>69</v>
      </c>
      <c r="F59" s="40" t="str">
        <f>VLOOKUP(E59,'[3]Budget v Actual'!A:B,2,FALSE)</f>
        <v>Clerk's Salary</v>
      </c>
      <c r="G59" s="41">
        <v>57.2</v>
      </c>
      <c r="H59" s="41"/>
      <c r="I59" s="42"/>
      <c r="K59" s="43"/>
    </row>
    <row r="60" spans="1:12" s="39" customFormat="1" ht="13.8" x14ac:dyDescent="0.3">
      <c r="A60" s="37">
        <v>45201</v>
      </c>
      <c r="B60" s="38" t="s">
        <v>106</v>
      </c>
      <c r="C60" s="39" t="s">
        <v>75</v>
      </c>
      <c r="D60" s="39" t="s">
        <v>128</v>
      </c>
      <c r="E60" s="39" t="s">
        <v>67</v>
      </c>
      <c r="F60" s="40" t="str">
        <f>VLOOKUP(E60,'[3]Budget v Actual'!A:B,2,FALSE)</f>
        <v>Printing, Stationery, Postage</v>
      </c>
      <c r="G60" s="41">
        <v>41.89</v>
      </c>
      <c r="H60" s="41"/>
      <c r="I60" s="42"/>
      <c r="K60" s="43"/>
    </row>
    <row r="61" spans="1:12" s="39" customFormat="1" ht="13.8" x14ac:dyDescent="0.3">
      <c r="A61" s="37">
        <v>45201</v>
      </c>
      <c r="B61" s="38" t="s">
        <v>106</v>
      </c>
      <c r="C61" s="39" t="s">
        <v>75</v>
      </c>
      <c r="D61" s="39" t="s">
        <v>148</v>
      </c>
      <c r="E61" s="39" t="s">
        <v>67</v>
      </c>
      <c r="F61" s="40" t="str">
        <f>VLOOKUP(E61,'[3]Budget v Actual'!A:B,2,FALSE)</f>
        <v>Printing, Stationery, Postage</v>
      </c>
      <c r="G61" s="41">
        <v>7.65</v>
      </c>
      <c r="H61" s="41"/>
      <c r="I61" s="42"/>
      <c r="K61" s="43"/>
    </row>
    <row r="62" spans="1:12" s="39" customFormat="1" ht="13.8" x14ac:dyDescent="0.3">
      <c r="A62" s="37">
        <v>45204</v>
      </c>
      <c r="B62" s="38" t="s">
        <v>116</v>
      </c>
      <c r="C62" s="39" t="s">
        <v>115</v>
      </c>
      <c r="D62" s="39" t="s">
        <v>100</v>
      </c>
      <c r="E62" s="39" t="s">
        <v>114</v>
      </c>
      <c r="F62" s="40" t="s">
        <v>100</v>
      </c>
      <c r="G62" s="41">
        <v>7.81</v>
      </c>
      <c r="H62" s="41"/>
      <c r="I62" s="42"/>
      <c r="K62" s="43"/>
    </row>
    <row r="63" spans="1:12" s="39" customFormat="1" ht="13.8" x14ac:dyDescent="0.3">
      <c r="A63" s="37">
        <v>45217</v>
      </c>
      <c r="B63" s="38" t="s">
        <v>106</v>
      </c>
      <c r="C63" s="39" t="s">
        <v>162</v>
      </c>
      <c r="D63" s="39" t="s">
        <v>161</v>
      </c>
      <c r="E63" s="39" t="s">
        <v>91</v>
      </c>
      <c r="F63" s="40" t="s">
        <v>100</v>
      </c>
      <c r="G63" s="41">
        <v>28.98</v>
      </c>
      <c r="H63" s="41"/>
      <c r="I63" s="42"/>
      <c r="K63" s="43"/>
    </row>
    <row r="64" spans="1:12" s="39" customFormat="1" ht="13.8" x14ac:dyDescent="0.3">
      <c r="A64" s="37">
        <v>45219</v>
      </c>
      <c r="B64" s="38" t="s">
        <v>95</v>
      </c>
      <c r="C64" s="39" t="s">
        <v>96</v>
      </c>
      <c r="D64" s="39" t="s">
        <v>108</v>
      </c>
      <c r="E64" s="39" t="s">
        <v>98</v>
      </c>
      <c r="F64" s="40" t="s">
        <v>85</v>
      </c>
      <c r="G64" s="41">
        <v>7.5</v>
      </c>
      <c r="H64" s="41"/>
      <c r="I64" s="42"/>
      <c r="K64" s="43"/>
    </row>
    <row r="65" spans="1:11" s="39" customFormat="1" ht="13.8" x14ac:dyDescent="0.3">
      <c r="A65" s="37">
        <v>45232</v>
      </c>
      <c r="B65" s="38" t="s">
        <v>116</v>
      </c>
      <c r="C65" s="39" t="s">
        <v>115</v>
      </c>
      <c r="D65" s="39" t="s">
        <v>100</v>
      </c>
      <c r="E65" s="39" t="s">
        <v>114</v>
      </c>
      <c r="F65" s="40" t="s">
        <v>100</v>
      </c>
      <c r="G65" s="41">
        <v>7.56</v>
      </c>
      <c r="H65" s="41"/>
      <c r="I65" s="42"/>
      <c r="K65" s="43"/>
    </row>
    <row r="66" spans="1:11" s="39" customFormat="1" ht="13.8" x14ac:dyDescent="0.3">
      <c r="A66" s="37">
        <v>45236</v>
      </c>
      <c r="B66" s="38" t="s">
        <v>106</v>
      </c>
      <c r="C66" s="39" t="s">
        <v>75</v>
      </c>
      <c r="D66" s="39" t="s">
        <v>167</v>
      </c>
      <c r="E66" s="39" t="s">
        <v>69</v>
      </c>
      <c r="F66" s="40" t="str">
        <f>VLOOKUP(E66,'[3]Budget v Actual'!A:B,2,FALSE)</f>
        <v>Clerk's Salary</v>
      </c>
      <c r="G66" s="41">
        <v>560.70000000000005</v>
      </c>
      <c r="H66" s="41"/>
      <c r="I66" s="42"/>
      <c r="K66" s="43"/>
    </row>
    <row r="67" spans="1:11" s="39" customFormat="1" ht="13.8" x14ac:dyDescent="0.3">
      <c r="A67" s="37">
        <v>45236</v>
      </c>
      <c r="B67" s="38" t="s">
        <v>106</v>
      </c>
      <c r="C67" s="39" t="s">
        <v>126</v>
      </c>
      <c r="D67" s="39" t="s">
        <v>127</v>
      </c>
      <c r="E67" s="39" t="s">
        <v>99</v>
      </c>
      <c r="F67" s="40" t="str">
        <f>VLOOKUP(E67,'[3]Budget v Actual'!A:B,2,FALSE)</f>
        <v>Grass Cutting</v>
      </c>
      <c r="G67" s="41">
        <v>378</v>
      </c>
      <c r="H67" s="41"/>
      <c r="I67" s="42"/>
      <c r="K67" s="43"/>
    </row>
    <row r="68" spans="1:11" s="39" customFormat="1" ht="13.8" x14ac:dyDescent="0.3">
      <c r="A68" s="37">
        <v>45236</v>
      </c>
      <c r="B68" s="38" t="s">
        <v>106</v>
      </c>
      <c r="C68" s="39" t="s">
        <v>70</v>
      </c>
      <c r="D68" s="39" t="s">
        <v>94</v>
      </c>
      <c r="E68" s="39" t="s">
        <v>69</v>
      </c>
      <c r="F68" s="40" t="str">
        <f>VLOOKUP(E68,'[3]Budget v Actual'!A:B,2,FALSE)</f>
        <v>Clerk's Salary</v>
      </c>
      <c r="G68" s="41">
        <v>140</v>
      </c>
      <c r="H68" s="41"/>
      <c r="I68" s="42"/>
      <c r="K68" s="43"/>
    </row>
    <row r="69" spans="1:11" s="39" customFormat="1" ht="13.8" x14ac:dyDescent="0.3">
      <c r="A69" s="37">
        <v>45236</v>
      </c>
      <c r="B69" s="38" t="s">
        <v>106</v>
      </c>
      <c r="C69" s="39" t="s">
        <v>75</v>
      </c>
      <c r="D69" s="39" t="s">
        <v>168</v>
      </c>
      <c r="E69" s="39" t="s">
        <v>67</v>
      </c>
      <c r="F69" s="40" t="s">
        <v>97</v>
      </c>
      <c r="G69" s="41">
        <v>36.57</v>
      </c>
      <c r="H69" s="46"/>
      <c r="I69" s="42"/>
      <c r="K69" s="43"/>
    </row>
    <row r="70" spans="1:11" s="39" customFormat="1" ht="13.8" x14ac:dyDescent="0.3">
      <c r="A70" s="37">
        <v>45249</v>
      </c>
      <c r="B70" s="38" t="s">
        <v>95</v>
      </c>
      <c r="C70" s="39" t="s">
        <v>96</v>
      </c>
      <c r="D70" s="39" t="s">
        <v>108</v>
      </c>
      <c r="E70" s="39" t="s">
        <v>98</v>
      </c>
      <c r="F70" s="40" t="s">
        <v>80</v>
      </c>
      <c r="G70" s="41">
        <v>7.5</v>
      </c>
      <c r="H70" s="41"/>
      <c r="I70" s="42"/>
      <c r="K70" s="43"/>
    </row>
    <row r="71" spans="1:11" s="39" customFormat="1" ht="13.8" x14ac:dyDescent="0.3">
      <c r="A71" s="37">
        <v>45250</v>
      </c>
      <c r="B71" s="38" t="s">
        <v>106</v>
      </c>
      <c r="C71" s="39" t="s">
        <v>170</v>
      </c>
      <c r="D71" s="39" t="s">
        <v>169</v>
      </c>
      <c r="E71" s="39" t="s">
        <v>92</v>
      </c>
      <c r="F71" s="40" t="str">
        <f>VLOOKUP(E71,'[3]Budget v Actual'!A:B,2,FALSE)</f>
        <v>Subscriptions &amp; Membership</v>
      </c>
      <c r="G71" s="41">
        <v>48</v>
      </c>
      <c r="H71" s="41"/>
      <c r="I71" s="42"/>
      <c r="K71" s="43"/>
    </row>
    <row r="72" spans="1:11" s="39" customFormat="1" ht="13.8" x14ac:dyDescent="0.3">
      <c r="A72" s="37">
        <v>45250</v>
      </c>
      <c r="B72" s="38" t="s">
        <v>106</v>
      </c>
      <c r="C72" s="39" t="s">
        <v>75</v>
      </c>
      <c r="D72" s="39" t="s">
        <v>168</v>
      </c>
      <c r="E72" s="39" t="s">
        <v>67</v>
      </c>
      <c r="F72" s="40" t="s">
        <v>24</v>
      </c>
      <c r="G72" s="41">
        <v>23.58</v>
      </c>
      <c r="H72" s="41"/>
      <c r="I72" s="42"/>
      <c r="K72" s="43"/>
    </row>
    <row r="73" spans="1:11" s="39" customFormat="1" ht="13.8" x14ac:dyDescent="0.3">
      <c r="A73" s="37"/>
      <c r="B73" s="38"/>
      <c r="F73" s="40" t="e">
        <f>VLOOKUP(E73,'[3]Budget v Actual'!A:B,2,FALSE)</f>
        <v>#N/A</v>
      </c>
      <c r="G73" s="41"/>
      <c r="H73" s="41"/>
      <c r="I73" s="42"/>
      <c r="K73" s="43"/>
    </row>
    <row r="74" spans="1:11" s="39" customFormat="1" ht="13.8" x14ac:dyDescent="0.3">
      <c r="A74" s="37"/>
      <c r="B74" s="38"/>
      <c r="F74" s="40" t="e">
        <f>VLOOKUP(E74,'[3]Budget v Actual'!A:B,2,FALSE)</f>
        <v>#N/A</v>
      </c>
      <c r="G74" s="41"/>
      <c r="H74" s="41"/>
      <c r="I74" s="42"/>
      <c r="K74" s="43"/>
    </row>
    <row r="75" spans="1:11" s="39" customFormat="1" ht="13.8" x14ac:dyDescent="0.3">
      <c r="A75" s="37"/>
      <c r="B75" s="38"/>
      <c r="F75" s="40" t="e">
        <f>VLOOKUP(E75,'[3]Budget v Actual'!A:B,2,FALSE)</f>
        <v>#N/A</v>
      </c>
      <c r="G75" s="41"/>
      <c r="H75" s="41"/>
      <c r="I75" s="42"/>
      <c r="K75" s="43"/>
    </row>
    <row r="76" spans="1:11" s="39" customFormat="1" ht="13.8" x14ac:dyDescent="0.3">
      <c r="A76" s="37"/>
      <c r="B76" s="38"/>
      <c r="F76" s="40" t="e">
        <f>VLOOKUP(E76,'[3]Budget v Actual'!A:B,2,FALSE)</f>
        <v>#N/A</v>
      </c>
      <c r="G76" s="41"/>
      <c r="H76" s="41"/>
      <c r="I76" s="42"/>
      <c r="K76" s="43"/>
    </row>
    <row r="77" spans="1:11" s="39" customFormat="1" ht="13.8" x14ac:dyDescent="0.3">
      <c r="A77" s="37"/>
      <c r="B77" s="38"/>
      <c r="F77" s="40" t="s">
        <v>80</v>
      </c>
      <c r="G77" s="41"/>
      <c r="H77" s="41"/>
      <c r="I77" s="42"/>
      <c r="K77" s="43"/>
    </row>
    <row r="78" spans="1:11" s="39" customFormat="1" ht="13.8" x14ac:dyDescent="0.3">
      <c r="A78" s="37"/>
      <c r="B78" s="38"/>
      <c r="F78" s="40" t="e">
        <f>VLOOKUP(E78,'[3]Budget v Actual'!A:B,2,FALSE)</f>
        <v>#N/A</v>
      </c>
      <c r="G78" s="41"/>
      <c r="H78" s="41"/>
      <c r="I78" s="42"/>
      <c r="K78" s="43"/>
    </row>
    <row r="79" spans="1:11" s="39" customFormat="1" ht="13.8" x14ac:dyDescent="0.3">
      <c r="A79" s="37"/>
      <c r="B79" s="38"/>
      <c r="F79" s="40" t="e">
        <f>VLOOKUP(E79,'[3]Budget v Actual'!A:B,2,FALSE)</f>
        <v>#N/A</v>
      </c>
      <c r="G79" s="41"/>
      <c r="H79" s="41"/>
      <c r="I79" s="42"/>
      <c r="K79" s="43"/>
    </row>
    <row r="80" spans="1:11" s="39" customFormat="1" ht="13.8" x14ac:dyDescent="0.3">
      <c r="A80" s="37"/>
      <c r="B80" s="38"/>
      <c r="F80" s="40" t="e">
        <f>VLOOKUP(E80,'[3]Budget v Actual'!A:B,2,FALSE)</f>
        <v>#N/A</v>
      </c>
      <c r="G80" s="41"/>
      <c r="H80" s="41"/>
      <c r="I80" s="42"/>
      <c r="K80" s="43"/>
    </row>
    <row r="81" spans="1:11" s="39" customFormat="1" ht="13.8" x14ac:dyDescent="0.3">
      <c r="A81" s="37"/>
      <c r="B81" s="38"/>
      <c r="F81" s="40" t="e">
        <f>VLOOKUP(E81,'[3]Budget v Actual'!A:B,2,FALSE)</f>
        <v>#N/A</v>
      </c>
      <c r="G81" s="41"/>
      <c r="H81" s="41"/>
      <c r="I81" s="42"/>
      <c r="K81" s="43"/>
    </row>
    <row r="82" spans="1:11" s="39" customFormat="1" ht="13.8" x14ac:dyDescent="0.3">
      <c r="A82" s="37"/>
      <c r="B82" s="38"/>
      <c r="F82" s="40" t="s">
        <v>119</v>
      </c>
      <c r="G82" s="41"/>
      <c r="H82" s="41"/>
      <c r="I82" s="42"/>
      <c r="K82" s="43"/>
    </row>
    <row r="83" spans="1:11" s="39" customFormat="1" ht="13.8" x14ac:dyDescent="0.3">
      <c r="A83" s="37"/>
      <c r="B83" s="38"/>
      <c r="F83" s="40" t="s">
        <v>104</v>
      </c>
      <c r="G83" s="41"/>
      <c r="H83" s="41"/>
      <c r="I83" s="42"/>
      <c r="K83" s="43"/>
    </row>
    <row r="84" spans="1:11" s="39" customFormat="1" ht="13.8" x14ac:dyDescent="0.3">
      <c r="A84" s="37"/>
      <c r="B84" s="38"/>
      <c r="F84" s="40" t="e">
        <f>VLOOKUP(E84,'[3]Budget v Actual'!A:B,2,FALSE)</f>
        <v>#N/A</v>
      </c>
      <c r="G84" s="41"/>
      <c r="H84" s="41"/>
      <c r="I84" s="42"/>
      <c r="K84" s="43"/>
    </row>
    <row r="85" spans="1:11" s="39" customFormat="1" ht="13.8" x14ac:dyDescent="0.3">
      <c r="A85" s="37"/>
      <c r="B85" s="38"/>
      <c r="F85" s="40" t="s">
        <v>80</v>
      </c>
      <c r="G85" s="41"/>
      <c r="H85" s="68"/>
      <c r="I85" s="42"/>
      <c r="K85" s="43"/>
    </row>
    <row r="86" spans="1:11" s="39" customFormat="1" ht="15" customHeight="1" x14ac:dyDescent="0.3">
      <c r="A86" s="37"/>
      <c r="B86" s="38"/>
      <c r="F86" s="40" t="e">
        <f>VLOOKUP(E86,'[3]Budget v Actual'!A:B,2,FALSE)</f>
        <v>#N/A</v>
      </c>
      <c r="G86" s="41"/>
      <c r="H86" s="41"/>
      <c r="I86" s="42"/>
      <c r="K86" s="43"/>
    </row>
    <row r="87" spans="1:11" s="39" customFormat="1" ht="13.8" x14ac:dyDescent="0.3">
      <c r="A87" s="37"/>
      <c r="B87" s="38"/>
      <c r="F87" s="40" t="s">
        <v>119</v>
      </c>
      <c r="G87" s="41"/>
      <c r="H87" s="41"/>
      <c r="I87" s="42"/>
      <c r="K87" s="43"/>
    </row>
    <row r="88" spans="1:11" s="39" customFormat="1" ht="13.8" x14ac:dyDescent="0.3">
      <c r="A88" s="37"/>
      <c r="B88" s="38"/>
      <c r="F88" s="40" t="e">
        <f>VLOOKUP(E88,'[3]Budget v Actual'!A:B,2,FALSE)</f>
        <v>#N/A</v>
      </c>
      <c r="G88" s="41"/>
      <c r="H88" s="41"/>
      <c r="I88" s="42"/>
      <c r="K88" s="43"/>
    </row>
    <row r="89" spans="1:11" s="39" customFormat="1" ht="13.8" x14ac:dyDescent="0.3">
      <c r="A89" s="37"/>
      <c r="B89" s="38"/>
      <c r="F89" s="40" t="e">
        <f>VLOOKUP(E89,'[3]Budget v Actual'!A:B,2,FALSE)</f>
        <v>#N/A</v>
      </c>
      <c r="G89" s="41"/>
      <c r="H89" s="41"/>
      <c r="I89" s="42"/>
      <c r="K89" s="43"/>
    </row>
    <row r="90" spans="1:11" s="39" customFormat="1" ht="13.8" x14ac:dyDescent="0.3">
      <c r="A90" s="37"/>
      <c r="B90" s="38"/>
      <c r="F90" s="40" t="e">
        <f>VLOOKUP(E90,'[3]Budget v Actual'!A:B,2,FALSE)</f>
        <v>#N/A</v>
      </c>
      <c r="G90" s="41"/>
      <c r="H90" s="41"/>
      <c r="I90" s="42"/>
      <c r="K90" s="43"/>
    </row>
    <row r="91" spans="1:11" s="39" customFormat="1" ht="13.8" x14ac:dyDescent="0.3">
      <c r="A91" s="37"/>
      <c r="B91" s="38"/>
      <c r="F91" s="40" t="s">
        <v>80</v>
      </c>
      <c r="G91" s="41"/>
      <c r="H91" s="41"/>
      <c r="I91" s="42"/>
      <c r="K91" s="43"/>
    </row>
    <row r="92" spans="1:11" s="39" customFormat="1" ht="13.8" x14ac:dyDescent="0.3">
      <c r="A92" s="37"/>
      <c r="B92" s="38"/>
      <c r="F92" s="40" t="e">
        <f>VLOOKUP(E92,'[3]Budget v Actual'!A:B,2,FALSE)</f>
        <v>#N/A</v>
      </c>
      <c r="G92" s="41"/>
      <c r="H92" s="41"/>
      <c r="I92" s="42"/>
      <c r="K92" s="43"/>
    </row>
    <row r="93" spans="1:11" s="39" customFormat="1" ht="13.8" x14ac:dyDescent="0.3">
      <c r="A93" s="37"/>
      <c r="B93" s="38"/>
      <c r="F93" s="40" t="e">
        <f>VLOOKUP(E93,'[3]Budget v Actual'!A:B,2,FALSE)</f>
        <v>#N/A</v>
      </c>
      <c r="G93" s="41"/>
      <c r="H93" s="41"/>
      <c r="I93" s="42"/>
      <c r="K93" s="43"/>
    </row>
    <row r="94" spans="1:11" s="39" customFormat="1" ht="13.8" x14ac:dyDescent="0.3">
      <c r="A94" s="37"/>
      <c r="B94" s="38"/>
      <c r="F94" s="40" t="e">
        <f>VLOOKUP(E94,'[3]Budget v Actual'!A:B,2,FALSE)</f>
        <v>#N/A</v>
      </c>
      <c r="G94" s="41"/>
      <c r="H94" s="41"/>
      <c r="I94" s="42"/>
      <c r="K94" s="43"/>
    </row>
    <row r="95" spans="1:11" s="39" customFormat="1" ht="13.8" x14ac:dyDescent="0.3">
      <c r="A95" s="37"/>
      <c r="B95" s="38"/>
      <c r="F95" s="40" t="e">
        <f>VLOOKUP(E95,'[3]Budget v Actual'!A:B,2,FALSE)</f>
        <v>#N/A</v>
      </c>
      <c r="G95" s="41"/>
      <c r="H95" s="41"/>
      <c r="I95" s="42"/>
      <c r="K95" s="43"/>
    </row>
    <row r="96" spans="1:11" s="39" customFormat="1" ht="13.8" x14ac:dyDescent="0.3">
      <c r="A96" s="37"/>
      <c r="B96" s="38"/>
      <c r="F96" s="40" t="s">
        <v>24</v>
      </c>
      <c r="G96" s="41"/>
      <c r="H96" s="41"/>
      <c r="I96" s="42"/>
      <c r="K96" s="43"/>
    </row>
    <row r="97" spans="1:11" s="39" customFormat="1" ht="13.8" x14ac:dyDescent="0.3">
      <c r="A97" s="37"/>
      <c r="B97" s="38"/>
      <c r="F97" s="40" t="s">
        <v>119</v>
      </c>
      <c r="G97" s="41"/>
      <c r="H97" s="41"/>
      <c r="I97" s="42"/>
      <c r="K97" s="43"/>
    </row>
    <row r="98" spans="1:11" s="39" customFormat="1" ht="13.8" x14ac:dyDescent="0.3">
      <c r="A98" s="37"/>
      <c r="B98" s="38"/>
      <c r="F98" s="40" t="e">
        <f>VLOOKUP(E98,'[3]Budget v Actual'!A:B,2,FALSE)</f>
        <v>#N/A</v>
      </c>
      <c r="G98" s="41"/>
      <c r="H98" s="41"/>
      <c r="I98" s="42"/>
      <c r="K98" s="43"/>
    </row>
    <row r="99" spans="1:11" s="39" customFormat="1" ht="13.8" x14ac:dyDescent="0.3">
      <c r="A99" s="37"/>
      <c r="B99" s="38"/>
      <c r="F99" s="40" t="s">
        <v>119</v>
      </c>
      <c r="G99" s="41"/>
      <c r="H99" s="41"/>
      <c r="I99" s="42"/>
      <c r="K99" s="43"/>
    </row>
    <row r="100" spans="1:11" s="39" customFormat="1" ht="13.8" x14ac:dyDescent="0.3">
      <c r="A100" s="37"/>
      <c r="B100" s="38"/>
      <c r="F100" s="40" t="e">
        <f>VLOOKUP(E100,'[3]Budget v Actual'!A:B,2,FALSE)</f>
        <v>#N/A</v>
      </c>
      <c r="G100" s="41"/>
      <c r="H100" s="41"/>
      <c r="I100" s="42"/>
      <c r="K100" s="43"/>
    </row>
    <row r="101" spans="1:11" s="39" customFormat="1" ht="13.8" x14ac:dyDescent="0.3">
      <c r="A101" s="37"/>
      <c r="B101" s="38"/>
      <c r="F101" s="40" t="e">
        <f>VLOOKUP(E101,'[3]Budget v Actual'!A:B,2,FALSE)</f>
        <v>#N/A</v>
      </c>
      <c r="G101" s="41"/>
      <c r="H101" s="41"/>
      <c r="I101" s="42"/>
      <c r="K101" s="43"/>
    </row>
    <row r="102" spans="1:11" s="39" customFormat="1" ht="13.8" x14ac:dyDescent="0.3">
      <c r="A102" s="37"/>
      <c r="B102" s="38"/>
      <c r="F102" s="40" t="s">
        <v>97</v>
      </c>
      <c r="G102" s="41"/>
      <c r="H102" s="41"/>
      <c r="I102" s="42"/>
      <c r="K102" s="43"/>
    </row>
    <row r="103" spans="1:11" s="39" customFormat="1" ht="13.8" x14ac:dyDescent="0.3">
      <c r="A103" s="37"/>
      <c r="B103" s="38"/>
      <c r="F103" s="40" t="s">
        <v>24</v>
      </c>
      <c r="G103" s="41"/>
      <c r="H103" s="41"/>
      <c r="I103" s="42"/>
      <c r="K103" s="43"/>
    </row>
    <row r="104" spans="1:11" s="39" customFormat="1" ht="13.8" x14ac:dyDescent="0.3">
      <c r="A104" s="37"/>
      <c r="B104" s="38"/>
      <c r="F104" s="40" t="e">
        <f>VLOOKUP(E104,'[3]Budget v Actual'!A:B,2,FALSE)</f>
        <v>#N/A</v>
      </c>
      <c r="G104" s="41"/>
      <c r="H104" s="41"/>
      <c r="I104" s="42"/>
      <c r="K104" s="43"/>
    </row>
    <row r="105" spans="1:11" s="39" customFormat="1" ht="13.8" x14ac:dyDescent="0.3">
      <c r="A105" s="37"/>
      <c r="B105" s="38"/>
      <c r="F105" s="40" t="s">
        <v>80</v>
      </c>
      <c r="G105" s="41"/>
      <c r="H105" s="41"/>
      <c r="I105" s="42"/>
      <c r="K105" s="43"/>
    </row>
    <row r="106" spans="1:11" s="39" customFormat="1" ht="13.8" x14ac:dyDescent="0.3">
      <c r="A106" s="37"/>
      <c r="B106" s="38"/>
      <c r="F106" s="40" t="e">
        <f>VLOOKUP(E106,'[3]Budget v Actual'!A:B,2,FALSE)</f>
        <v>#N/A</v>
      </c>
      <c r="G106" s="41"/>
      <c r="H106" s="41"/>
      <c r="I106" s="42"/>
      <c r="K106" s="43"/>
    </row>
    <row r="107" spans="1:11" s="39" customFormat="1" ht="13.8" x14ac:dyDescent="0.3">
      <c r="A107" s="37"/>
      <c r="B107" s="38"/>
      <c r="F107" s="40" t="e">
        <f>VLOOKUP(E107,'[3]Budget v Actual'!A:B,2,FALSE)</f>
        <v>#N/A</v>
      </c>
      <c r="G107" s="41"/>
      <c r="H107" s="41"/>
      <c r="I107" s="42"/>
      <c r="K107" s="43"/>
    </row>
    <row r="108" spans="1:11" s="39" customFormat="1" ht="13.8" x14ac:dyDescent="0.3">
      <c r="A108" s="37"/>
      <c r="B108" s="38"/>
      <c r="F108" s="40" t="e">
        <f>VLOOKUP(E108,'[3]Budget v Actual'!A:B,2,FALSE)</f>
        <v>#N/A</v>
      </c>
      <c r="G108" s="41"/>
      <c r="H108" s="41"/>
      <c r="I108" s="42"/>
      <c r="K108" s="43"/>
    </row>
    <row r="109" spans="1:11" s="39" customFormat="1" ht="13.8" x14ac:dyDescent="0.3">
      <c r="A109" s="37"/>
      <c r="B109" s="38"/>
      <c r="F109" s="40" t="e">
        <f>VLOOKUP(E109,'[3]Budget v Actual'!A:B,2,FALSE)</f>
        <v>#N/A</v>
      </c>
      <c r="G109" s="41"/>
      <c r="H109" s="41"/>
      <c r="I109" s="42"/>
      <c r="K109" s="43"/>
    </row>
    <row r="110" spans="1:11" s="39" customFormat="1" ht="13.8" x14ac:dyDescent="0.3">
      <c r="A110" s="37"/>
      <c r="B110" s="38"/>
      <c r="F110" s="40" t="e">
        <f>VLOOKUP(E110,'[3]Budget v Actual'!A:B,2,FALSE)</f>
        <v>#N/A</v>
      </c>
      <c r="G110" s="41"/>
      <c r="H110" s="41"/>
      <c r="I110" s="42"/>
      <c r="K110" s="43"/>
    </row>
    <row r="111" spans="1:11" s="39" customFormat="1" ht="13.8" x14ac:dyDescent="0.3">
      <c r="A111" s="37"/>
      <c r="B111" s="38"/>
      <c r="F111" s="40" t="e">
        <f>VLOOKUP(E111,'[3]Budget v Actual'!A:B,2,FALSE)</f>
        <v>#N/A</v>
      </c>
      <c r="G111" s="41"/>
      <c r="H111" s="41"/>
      <c r="I111" s="42"/>
      <c r="K111" s="43"/>
    </row>
    <row r="112" spans="1:11" s="39" customFormat="1" ht="13.8" x14ac:dyDescent="0.3">
      <c r="A112" s="37"/>
      <c r="B112" s="38"/>
      <c r="F112" s="40" t="e">
        <f>VLOOKUP(E112,'[3]Budget v Actual'!A:B,2,FALSE)</f>
        <v>#N/A</v>
      </c>
      <c r="G112" s="41"/>
      <c r="H112" s="41"/>
      <c r="I112" s="42"/>
      <c r="K112" s="43"/>
    </row>
    <row r="113" spans="1:11" s="39" customFormat="1" ht="13.8" x14ac:dyDescent="0.3">
      <c r="A113" s="37"/>
      <c r="B113" s="38"/>
      <c r="F113" s="40" t="e">
        <f>VLOOKUP(E113,'[3]Budget v Actual'!A:B,2,FALSE)</f>
        <v>#N/A</v>
      </c>
      <c r="G113" s="41"/>
      <c r="H113" s="41"/>
      <c r="I113" s="42"/>
      <c r="K113" s="43"/>
    </row>
    <row r="114" spans="1:11" s="39" customFormat="1" ht="13.8" x14ac:dyDescent="0.3">
      <c r="A114" s="37"/>
      <c r="B114" s="38"/>
      <c r="F114" s="40" t="e">
        <f>VLOOKUP(E114,'[3]Budget v Actual'!A:B,2,FALSE)</f>
        <v>#N/A</v>
      </c>
      <c r="G114" s="41"/>
      <c r="H114" s="41"/>
      <c r="I114" s="42"/>
      <c r="K114" s="43"/>
    </row>
    <row r="115" spans="1:11" s="39" customFormat="1" ht="13.8" x14ac:dyDescent="0.3">
      <c r="A115" s="37"/>
      <c r="B115" s="38"/>
      <c r="F115" s="40" t="e">
        <f>VLOOKUP(E115,'[3]Budget v Actual'!A:B,2,FALSE)</f>
        <v>#N/A</v>
      </c>
      <c r="G115" s="41"/>
      <c r="H115" s="41"/>
      <c r="I115" s="42"/>
      <c r="K115" s="43"/>
    </row>
    <row r="116" spans="1:11" s="39" customFormat="1" ht="13.8" x14ac:dyDescent="0.3">
      <c r="A116" s="37"/>
      <c r="B116" s="38"/>
      <c r="F116" s="40" t="e">
        <f>VLOOKUP(E116,'[3]Budget v Actual'!A:B,2,FALSE)</f>
        <v>#N/A</v>
      </c>
      <c r="G116" s="41"/>
      <c r="H116" s="41"/>
      <c r="I116" s="42"/>
      <c r="K116" s="43"/>
    </row>
    <row r="117" spans="1:11" s="39" customFormat="1" ht="13.8" x14ac:dyDescent="0.3">
      <c r="A117" s="37"/>
      <c r="B117" s="38"/>
      <c r="F117" s="40" t="e">
        <f>VLOOKUP(E117,'[3]Budget v Actual'!A:B,2,FALSE)</f>
        <v>#N/A</v>
      </c>
      <c r="G117" s="41"/>
      <c r="H117" s="41"/>
      <c r="I117" s="42"/>
      <c r="K117" s="43"/>
    </row>
    <row r="118" spans="1:11" s="39" customFormat="1" ht="13.8" x14ac:dyDescent="0.3">
      <c r="A118" s="37"/>
      <c r="B118" s="38"/>
      <c r="F118" s="40" t="e">
        <f>VLOOKUP(E118,'[3]Budget v Actual'!A:B,2,FALSE)</f>
        <v>#N/A</v>
      </c>
      <c r="G118" s="41"/>
      <c r="H118" s="41"/>
      <c r="I118" s="42"/>
      <c r="K118" s="43"/>
    </row>
    <row r="119" spans="1:11" s="39" customFormat="1" ht="13.8" x14ac:dyDescent="0.3">
      <c r="A119" s="37"/>
      <c r="B119" s="38"/>
      <c r="F119" s="40" t="e">
        <f>VLOOKUP(E119,'[3]Budget v Actual'!A:B,2,FALSE)</f>
        <v>#N/A</v>
      </c>
      <c r="G119" s="41"/>
      <c r="H119" s="41"/>
      <c r="I119" s="42"/>
      <c r="K119" s="43"/>
    </row>
    <row r="120" spans="1:11" s="39" customFormat="1" ht="13.8" x14ac:dyDescent="0.3">
      <c r="A120" s="37"/>
      <c r="B120" s="38"/>
      <c r="F120" s="40" t="e">
        <f>VLOOKUP(E120,'[3]Budget v Actual'!A:B,2,FALSE)</f>
        <v>#N/A</v>
      </c>
      <c r="G120" s="41"/>
      <c r="H120" s="41"/>
      <c r="I120" s="42"/>
      <c r="K120" s="43"/>
    </row>
    <row r="121" spans="1:11" s="39" customFormat="1" ht="13.8" x14ac:dyDescent="0.3">
      <c r="A121" s="37"/>
      <c r="B121" s="38"/>
      <c r="F121" s="40"/>
      <c r="G121" s="41"/>
      <c r="H121" s="41"/>
      <c r="I121" s="42"/>
      <c r="K121" s="43"/>
    </row>
    <row r="122" spans="1:11" s="39" customFormat="1" ht="13.8" x14ac:dyDescent="0.3">
      <c r="A122" s="37"/>
      <c r="B122" s="38"/>
      <c r="F122" s="40"/>
      <c r="G122" s="41"/>
      <c r="H122" s="41"/>
      <c r="I122" s="42"/>
      <c r="K122" s="43"/>
    </row>
    <row r="123" spans="1:11" s="39" customFormat="1" ht="13.8" x14ac:dyDescent="0.3">
      <c r="A123" s="37"/>
      <c r="B123" s="38"/>
      <c r="F123" s="40"/>
      <c r="G123" s="41"/>
      <c r="H123" s="41"/>
      <c r="I123" s="42"/>
      <c r="K123" s="43"/>
    </row>
    <row r="124" spans="1:11" s="39" customFormat="1" ht="13.8" x14ac:dyDescent="0.3">
      <c r="A124" s="37"/>
      <c r="B124" s="38"/>
      <c r="F124" s="40"/>
      <c r="G124" s="41"/>
      <c r="H124" s="41"/>
      <c r="I124" s="42"/>
      <c r="K124" s="43"/>
    </row>
    <row r="125" spans="1:11" s="39" customFormat="1" ht="13.8" x14ac:dyDescent="0.3">
      <c r="A125" s="37"/>
      <c r="B125" s="38"/>
      <c r="F125" s="40"/>
      <c r="G125" s="41"/>
      <c r="H125" s="41"/>
      <c r="I125" s="42"/>
      <c r="K125" s="43"/>
    </row>
    <row r="126" spans="1:11" s="39" customFormat="1" ht="13.8" x14ac:dyDescent="0.3">
      <c r="A126" s="37"/>
      <c r="B126" s="38"/>
      <c r="F126" s="40"/>
      <c r="G126" s="41"/>
      <c r="H126" s="41"/>
      <c r="I126" s="42"/>
      <c r="K126" s="43"/>
    </row>
    <row r="127" spans="1:11" s="39" customFormat="1" ht="13.8" x14ac:dyDescent="0.3">
      <c r="A127" s="37"/>
      <c r="B127" s="38"/>
      <c r="F127" s="40"/>
      <c r="G127" s="41"/>
      <c r="H127" s="41"/>
      <c r="I127" s="42"/>
      <c r="K127" s="43"/>
    </row>
    <row r="128" spans="1:11" s="39" customFormat="1" ht="13.8" x14ac:dyDescent="0.3">
      <c r="A128" s="37"/>
      <c r="B128" s="38"/>
      <c r="F128" s="40"/>
      <c r="G128" s="41"/>
      <c r="H128" s="41"/>
      <c r="I128" s="42"/>
      <c r="K128" s="43"/>
    </row>
    <row r="129" spans="1:11" s="39" customFormat="1" ht="13.8" x14ac:dyDescent="0.3">
      <c r="A129" s="37"/>
      <c r="B129" s="38"/>
      <c r="F129" s="40"/>
      <c r="G129" s="41"/>
      <c r="H129" s="41"/>
      <c r="I129" s="42"/>
      <c r="K129" s="43"/>
    </row>
    <row r="130" spans="1:11" ht="13.8" x14ac:dyDescent="0.3">
      <c r="A130" s="37"/>
      <c r="B130" s="38"/>
      <c r="C130" s="39"/>
      <c r="D130" s="39"/>
      <c r="E130" s="39"/>
      <c r="F130" s="40"/>
      <c r="G130" s="41"/>
    </row>
  </sheetData>
  <autoFilter ref="A1:L57" xr:uid="{00000000-0009-0000-0000-000001000000}"/>
  <printOptions headings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0"/>
  <sheetViews>
    <sheetView zoomScale="110" zoomScaleNormal="110" workbookViewId="0">
      <pane ySplit="1" topLeftCell="A2" activePane="bottomLeft" state="frozen"/>
      <selection activeCell="B1" sqref="B1"/>
      <selection pane="bottomLeft" activeCell="G6" sqref="G6"/>
    </sheetView>
  </sheetViews>
  <sheetFormatPr defaultRowHeight="13.2" x14ac:dyDescent="0.25"/>
  <cols>
    <col min="1" max="1" width="9.44140625" style="34" customWidth="1"/>
    <col min="2" max="2" width="6.88671875" style="30" hidden="1" customWidth="1"/>
    <col min="3" max="3" width="25.5546875" customWidth="1"/>
    <col min="4" max="4" width="23.33203125" bestFit="1" customWidth="1"/>
    <col min="5" max="5" width="5.44140625" style="14" bestFit="1" customWidth="1"/>
    <col min="6" max="6" width="25.44140625" style="14" customWidth="1"/>
    <col min="7" max="7" width="9.109375" style="20"/>
    <col min="8" max="8" width="0" style="20" hidden="1" customWidth="1"/>
    <col min="9" max="9" width="9.109375" style="20"/>
    <col min="10" max="10" width="10.6640625" hidden="1" customWidth="1"/>
    <col min="11" max="11" width="10" style="26" hidden="1" customWidth="1"/>
  </cols>
  <sheetData>
    <row r="1" spans="1:13" s="1" customFormat="1" ht="39" customHeight="1" x14ac:dyDescent="0.2">
      <c r="A1" s="35" t="s">
        <v>42</v>
      </c>
      <c r="B1" s="31" t="s">
        <v>41</v>
      </c>
      <c r="C1" s="6" t="s">
        <v>6</v>
      </c>
      <c r="D1" s="6" t="s">
        <v>7</v>
      </c>
      <c r="E1" s="6" t="s">
        <v>36</v>
      </c>
      <c r="F1" s="6" t="s">
        <v>37</v>
      </c>
      <c r="G1" s="21" t="s">
        <v>57</v>
      </c>
      <c r="H1" s="21" t="s">
        <v>45</v>
      </c>
      <c r="I1" s="21" t="s">
        <v>8</v>
      </c>
      <c r="J1" s="7" t="s">
        <v>46</v>
      </c>
      <c r="K1" s="22" t="s">
        <v>4</v>
      </c>
      <c r="M1" s="1" t="s">
        <v>63</v>
      </c>
    </row>
    <row r="2" spans="1:13" s="1" customFormat="1" ht="11.4" x14ac:dyDescent="0.2">
      <c r="A2" s="32" t="s">
        <v>43</v>
      </c>
      <c r="B2" s="28"/>
      <c r="C2" s="5"/>
      <c r="D2" s="5"/>
      <c r="E2" s="3"/>
      <c r="F2" s="4"/>
      <c r="G2" s="17"/>
      <c r="H2" s="17"/>
      <c r="I2" s="15"/>
      <c r="J2" s="8"/>
      <c r="K2" s="23"/>
    </row>
    <row r="3" spans="1:13" s="1" customFormat="1" ht="13.8" customHeight="1" x14ac:dyDescent="0.2">
      <c r="A3" s="2">
        <v>45028</v>
      </c>
      <c r="B3" s="27"/>
      <c r="C3" s="4" t="s">
        <v>102</v>
      </c>
      <c r="D3" s="4" t="s">
        <v>109</v>
      </c>
      <c r="E3" s="4" t="s">
        <v>93</v>
      </c>
      <c r="F3" s="8" t="str">
        <f>VLOOKUP(E3,'Budget v Actual'!A:B,2,FALSE)</f>
        <v>Precept</v>
      </c>
      <c r="G3" s="15">
        <v>7901.5</v>
      </c>
      <c r="H3" s="15"/>
      <c r="I3" s="15">
        <v>7901.5</v>
      </c>
      <c r="J3" s="8"/>
      <c r="K3" s="23"/>
      <c r="M3" s="1" t="s">
        <v>61</v>
      </c>
    </row>
    <row r="4" spans="1:13" s="1" customFormat="1" ht="12" customHeight="1" x14ac:dyDescent="0.2">
      <c r="A4" s="2">
        <v>45048</v>
      </c>
      <c r="B4" s="13"/>
      <c r="C4" s="3" t="s">
        <v>102</v>
      </c>
      <c r="D4" s="8" t="s">
        <v>124</v>
      </c>
      <c r="E4" s="8" t="s">
        <v>101</v>
      </c>
      <c r="F4" s="8" t="str">
        <f>VLOOKUP(E4,'Budget v Actual'!A:B,2,FALSE)</f>
        <v>Grants/Rebates</v>
      </c>
      <c r="G4" s="15">
        <v>500</v>
      </c>
      <c r="H4" s="15"/>
      <c r="I4" s="15">
        <v>500</v>
      </c>
      <c r="J4" s="8"/>
      <c r="K4" s="23"/>
      <c r="M4" s="1" t="s">
        <v>61</v>
      </c>
    </row>
    <row r="5" spans="1:13" s="1" customFormat="1" ht="12" customHeight="1" x14ac:dyDescent="0.2">
      <c r="A5" s="2">
        <v>45050</v>
      </c>
      <c r="B5" s="13"/>
      <c r="C5" s="3" t="s">
        <v>171</v>
      </c>
      <c r="D5" s="8" t="s">
        <v>127</v>
      </c>
      <c r="E5" s="8" t="s">
        <v>101</v>
      </c>
      <c r="F5" s="8" t="s">
        <v>110</v>
      </c>
      <c r="G5" s="15">
        <v>679.1</v>
      </c>
      <c r="H5" s="15"/>
      <c r="I5" s="15"/>
      <c r="J5" s="8"/>
      <c r="K5" s="23"/>
    </row>
    <row r="6" spans="1:13" s="1" customFormat="1" ht="11.4" x14ac:dyDescent="0.2">
      <c r="A6" s="2">
        <v>45065</v>
      </c>
      <c r="B6" s="13"/>
      <c r="C6" s="3" t="s">
        <v>70</v>
      </c>
      <c r="D6" s="8" t="s">
        <v>131</v>
      </c>
      <c r="E6" s="8" t="s">
        <v>132</v>
      </c>
      <c r="F6" s="8" t="str">
        <f>VLOOKUP(E6,'Budget v Actual'!A:B,2,FALSE)</f>
        <v>VAT Recovered</v>
      </c>
      <c r="G6" s="15">
        <v>799.27</v>
      </c>
      <c r="H6" s="15"/>
      <c r="I6" s="15"/>
      <c r="J6" s="8"/>
      <c r="K6" s="23"/>
      <c r="M6" s="1" t="s">
        <v>61</v>
      </c>
    </row>
    <row r="7" spans="1:13" s="1" customFormat="1" ht="11.4" x14ac:dyDescent="0.2">
      <c r="A7" s="2">
        <v>45182</v>
      </c>
      <c r="B7" s="27"/>
      <c r="C7" s="4" t="s">
        <v>102</v>
      </c>
      <c r="D7" s="4" t="s">
        <v>159</v>
      </c>
      <c r="E7" s="4" t="s">
        <v>93</v>
      </c>
      <c r="F7" s="8" t="str">
        <f>VLOOKUP(E7,'Budget v Actual'!A:B,2,FALSE)</f>
        <v>Precept</v>
      </c>
      <c r="G7" s="15">
        <v>7901.5</v>
      </c>
      <c r="H7" s="16"/>
      <c r="I7" s="15"/>
      <c r="K7" s="23"/>
      <c r="M7" s="1" t="s">
        <v>61</v>
      </c>
    </row>
    <row r="8" spans="1:13" s="1" customFormat="1" ht="12.6" customHeight="1" x14ac:dyDescent="0.2">
      <c r="A8" s="2">
        <v>45184</v>
      </c>
      <c r="B8" s="27"/>
      <c r="C8" s="4" t="s">
        <v>160</v>
      </c>
      <c r="D8" s="4" t="s">
        <v>151</v>
      </c>
      <c r="E8" s="4" t="s">
        <v>101</v>
      </c>
      <c r="F8" s="8" t="str">
        <f>VLOOKUP(E8,'Budget v Actual'!A:B,2,FALSE)</f>
        <v>Grants/Rebates</v>
      </c>
      <c r="G8" s="15">
        <v>895</v>
      </c>
      <c r="H8" s="16"/>
      <c r="I8" s="15"/>
      <c r="K8" s="23"/>
      <c r="M8" s="1" t="s">
        <v>61</v>
      </c>
    </row>
    <row r="9" spans="1:13" s="1" customFormat="1" ht="11.4" x14ac:dyDescent="0.2">
      <c r="A9" s="2">
        <v>45211</v>
      </c>
      <c r="B9" s="27"/>
      <c r="C9" s="3" t="s">
        <v>163</v>
      </c>
      <c r="D9" s="3" t="s">
        <v>164</v>
      </c>
      <c r="E9" s="3" t="s">
        <v>101</v>
      </c>
      <c r="F9" s="8" t="str">
        <f>VLOOKUP(E9,'Budget v Actual'!A:B,2,FALSE)</f>
        <v>Grants/Rebates</v>
      </c>
      <c r="G9" s="1">
        <v>60</v>
      </c>
      <c r="H9" s="16"/>
      <c r="I9" s="15"/>
      <c r="K9" s="23"/>
      <c r="M9" s="1" t="s">
        <v>61</v>
      </c>
    </row>
    <row r="10" spans="1:13" s="1" customFormat="1" ht="10.8" customHeight="1" x14ac:dyDescent="0.2">
      <c r="A10" s="2">
        <v>45219</v>
      </c>
      <c r="B10" s="27"/>
      <c r="C10" s="3" t="s">
        <v>166</v>
      </c>
      <c r="D10" s="3" t="s">
        <v>165</v>
      </c>
      <c r="E10" s="4" t="s">
        <v>101</v>
      </c>
      <c r="F10" s="8" t="str">
        <f>VLOOKUP(E10,'Budget v Actual'!A:B,2,FALSE)</f>
        <v>Grants/Rebates</v>
      </c>
      <c r="G10" s="15">
        <v>10000</v>
      </c>
      <c r="H10" s="16"/>
      <c r="I10" s="15"/>
      <c r="K10" s="23"/>
      <c r="M10" s="1" t="s">
        <v>61</v>
      </c>
    </row>
    <row r="11" spans="1:13" s="1" customFormat="1" ht="10.199999999999999" customHeight="1" x14ac:dyDescent="0.2">
      <c r="A11" s="2"/>
      <c r="B11" s="27"/>
      <c r="C11" s="4"/>
      <c r="D11" s="4"/>
      <c r="E11" s="4"/>
      <c r="F11" s="8" t="e">
        <f>VLOOKUP(E11,'Budget v Actual'!A:B,2,FALSE)</f>
        <v>#N/A</v>
      </c>
      <c r="G11" s="15"/>
      <c r="H11" s="16"/>
      <c r="I11" s="15"/>
      <c r="K11" s="23"/>
    </row>
    <row r="12" spans="1:13" s="1" customFormat="1" ht="11.4" customHeight="1" x14ac:dyDescent="0.2">
      <c r="A12" s="2"/>
      <c r="B12" s="27"/>
      <c r="C12" s="4"/>
      <c r="D12" s="4"/>
      <c r="E12" s="4"/>
      <c r="F12" s="8" t="e">
        <f>VLOOKUP(E12,'Budget v Actual'!A:B,2,FALSE)</f>
        <v>#N/A</v>
      </c>
      <c r="G12" s="15"/>
      <c r="H12" s="16"/>
      <c r="I12" s="15"/>
      <c r="K12" s="23"/>
    </row>
    <row r="13" spans="1:13" s="1" customFormat="1" ht="11.4" x14ac:dyDescent="0.2">
      <c r="A13" s="2"/>
      <c r="B13" s="27"/>
      <c r="C13" s="4"/>
      <c r="D13" s="4"/>
      <c r="E13" s="4"/>
      <c r="F13" s="8" t="e">
        <f>VLOOKUP(E13,'Budget v Actual'!A:B,2,FALSE)</f>
        <v>#N/A</v>
      </c>
      <c r="G13" s="15"/>
      <c r="H13" s="16"/>
      <c r="I13" s="15"/>
      <c r="K13" s="23"/>
    </row>
    <row r="14" spans="1:13" s="1" customFormat="1" ht="10.199999999999999" customHeight="1" x14ac:dyDescent="0.2">
      <c r="A14" s="2"/>
      <c r="B14" s="27"/>
      <c r="C14" s="4"/>
      <c r="D14" s="4"/>
      <c r="E14" s="4"/>
      <c r="F14" s="8" t="e">
        <f>VLOOKUP(E14,'Budget v Actual'!A:B,2,FALSE)</f>
        <v>#N/A</v>
      </c>
      <c r="G14" s="15"/>
      <c r="H14" s="16"/>
      <c r="I14" s="15"/>
      <c r="K14" s="23"/>
    </row>
    <row r="15" spans="1:13" s="1" customFormat="1" ht="10.8" customHeight="1" x14ac:dyDescent="0.2">
      <c r="A15" s="2"/>
      <c r="B15" s="27"/>
      <c r="C15" s="4"/>
      <c r="D15" s="4"/>
      <c r="E15" s="4"/>
      <c r="F15" s="8" t="e">
        <f>VLOOKUP(E15,'Budget v Actual'!A:B,2,FALSE)</f>
        <v>#N/A</v>
      </c>
      <c r="G15" s="15"/>
      <c r="H15" s="16"/>
      <c r="I15" s="15"/>
      <c r="K15" s="23"/>
    </row>
    <row r="16" spans="1:13" s="1" customFormat="1" ht="10.8" customHeight="1" x14ac:dyDescent="0.2">
      <c r="A16" s="2"/>
      <c r="B16" s="27"/>
      <c r="C16" s="3"/>
      <c r="D16" s="3"/>
      <c r="E16" s="3"/>
      <c r="F16" s="8" t="e">
        <f>VLOOKUP(E16,'Budget v Actual'!A:B,2,FALSE)</f>
        <v>#N/A</v>
      </c>
      <c r="G16" s="15"/>
      <c r="H16" s="16"/>
      <c r="I16" s="15"/>
      <c r="K16" s="23"/>
    </row>
    <row r="17" spans="1:11" s="1" customFormat="1" ht="11.4" x14ac:dyDescent="0.2">
      <c r="A17" s="2"/>
      <c r="B17" s="27"/>
      <c r="C17" s="3"/>
      <c r="D17" s="3"/>
      <c r="E17" s="3"/>
      <c r="F17" s="8" t="e">
        <f>VLOOKUP(E17,'Budget v Actual'!A:B,2,FALSE)</f>
        <v>#N/A</v>
      </c>
      <c r="G17" s="15"/>
      <c r="H17" s="44"/>
      <c r="I17" s="15"/>
      <c r="K17" s="23"/>
    </row>
    <row r="18" spans="1:11" s="1" customFormat="1" ht="11.4" x14ac:dyDescent="0.2">
      <c r="A18" s="2"/>
      <c r="B18" s="27"/>
      <c r="C18" s="3"/>
      <c r="D18" s="3"/>
      <c r="E18" s="3"/>
      <c r="F18" s="4" t="e">
        <f>VLOOKUP(E18,'Budget v Actual'!A:B,2,FALSE)</f>
        <v>#N/A</v>
      </c>
      <c r="G18" s="15"/>
      <c r="H18" s="44"/>
      <c r="I18" s="15"/>
      <c r="J18" s="45"/>
      <c r="K18" s="23"/>
    </row>
    <row r="19" spans="1:11" s="1" customFormat="1" ht="11.4" x14ac:dyDescent="0.2">
      <c r="A19" s="2"/>
      <c r="B19" s="27"/>
      <c r="C19" s="3"/>
      <c r="D19" s="3"/>
      <c r="E19" s="3"/>
      <c r="F19" s="4" t="e">
        <f>VLOOKUP(E19,'Budget v Actual'!A:B,2,FALSE)</f>
        <v>#N/A</v>
      </c>
      <c r="G19" s="15"/>
      <c r="H19" s="16"/>
      <c r="I19" s="15"/>
      <c r="K19" s="23"/>
    </row>
    <row r="20" spans="1:11" s="1" customFormat="1" ht="11.4" x14ac:dyDescent="0.2">
      <c r="A20" s="2"/>
      <c r="B20" s="27"/>
      <c r="C20" s="3"/>
      <c r="D20" s="3"/>
      <c r="E20" s="3"/>
      <c r="F20" s="4" t="e">
        <f>VLOOKUP(E20,'Budget v Actual'!A:B,2,FALSE)</f>
        <v>#N/A</v>
      </c>
      <c r="G20" s="15"/>
      <c r="H20" s="16"/>
      <c r="I20" s="15"/>
      <c r="K20" s="23"/>
    </row>
    <row r="21" spans="1:11" s="1" customFormat="1" ht="11.4" x14ac:dyDescent="0.2">
      <c r="A21" s="2"/>
      <c r="B21" s="27"/>
      <c r="C21" s="3"/>
      <c r="D21" s="3"/>
      <c r="E21" s="3"/>
      <c r="F21" s="4" t="e">
        <f>VLOOKUP(E21,'Budget v Actual'!A:B,2,FALSE)</f>
        <v>#N/A</v>
      </c>
      <c r="G21" s="15"/>
      <c r="H21" s="16"/>
      <c r="I21" s="15"/>
      <c r="K21" s="23"/>
    </row>
    <row r="22" spans="1:11" s="1" customFormat="1" ht="11.4" x14ac:dyDescent="0.2">
      <c r="A22" s="2"/>
      <c r="B22" s="27"/>
      <c r="C22" s="3"/>
      <c r="D22" s="3"/>
      <c r="E22" s="3"/>
      <c r="F22" s="4" t="e">
        <f>VLOOKUP(E22,'Budget v Actual'!A:B,2,FALSE)</f>
        <v>#N/A</v>
      </c>
      <c r="G22" s="15"/>
      <c r="H22" s="16"/>
      <c r="I22" s="15"/>
      <c r="K22" s="23"/>
    </row>
    <row r="23" spans="1:11" s="1" customFormat="1" ht="11.4" x14ac:dyDescent="0.2">
      <c r="A23" s="2"/>
      <c r="B23" s="27"/>
      <c r="C23" s="3"/>
      <c r="D23" s="3"/>
      <c r="E23" s="3"/>
      <c r="F23" s="4"/>
      <c r="G23" s="15"/>
      <c r="H23" s="16"/>
      <c r="I23" s="15"/>
      <c r="K23" s="23"/>
    </row>
    <row r="24" spans="1:11" s="1" customFormat="1" ht="11.4" x14ac:dyDescent="0.2">
      <c r="A24" s="2"/>
      <c r="B24" s="27"/>
      <c r="C24" s="3"/>
      <c r="D24" s="3"/>
      <c r="E24" s="3"/>
      <c r="F24" s="4"/>
      <c r="G24" s="15"/>
      <c r="H24" s="16"/>
      <c r="I24" s="15"/>
      <c r="K24" s="23"/>
    </row>
    <row r="25" spans="1:11" s="1" customFormat="1" ht="11.4" x14ac:dyDescent="0.2">
      <c r="A25" s="2"/>
      <c r="B25" s="27"/>
      <c r="C25" s="3"/>
      <c r="D25" s="3"/>
      <c r="E25" s="3"/>
      <c r="F25" s="4"/>
      <c r="G25" s="15"/>
      <c r="H25" s="16"/>
      <c r="I25" s="15"/>
      <c r="K25" s="23"/>
    </row>
    <row r="26" spans="1:11" s="1" customFormat="1" ht="11.4" x14ac:dyDescent="0.2">
      <c r="A26" s="2"/>
      <c r="B26" s="27"/>
      <c r="C26" s="3"/>
      <c r="D26" s="3"/>
      <c r="E26" s="3"/>
      <c r="F26" s="4"/>
      <c r="G26" s="15"/>
      <c r="H26" s="16"/>
      <c r="I26" s="15"/>
      <c r="K26" s="23"/>
    </row>
    <row r="27" spans="1:11" s="1" customFormat="1" ht="11.4" x14ac:dyDescent="0.2">
      <c r="A27" s="2"/>
      <c r="B27" s="27"/>
      <c r="C27" s="3"/>
      <c r="D27" s="3"/>
      <c r="E27" s="3"/>
      <c r="F27" s="4"/>
      <c r="G27" s="15"/>
      <c r="H27" s="16"/>
      <c r="I27" s="15"/>
      <c r="K27" s="23"/>
    </row>
    <row r="28" spans="1:11" s="1" customFormat="1" ht="11.4" x14ac:dyDescent="0.2">
      <c r="A28" s="2"/>
      <c r="B28" s="27"/>
      <c r="C28" s="3"/>
      <c r="D28" s="3"/>
      <c r="E28" s="3"/>
      <c r="F28" s="4"/>
      <c r="G28" s="15"/>
      <c r="H28" s="16"/>
      <c r="I28" s="15"/>
      <c r="K28" s="23"/>
    </row>
    <row r="29" spans="1:11" s="1" customFormat="1" ht="11.4" x14ac:dyDescent="0.2">
      <c r="A29" s="2"/>
      <c r="B29" s="27"/>
      <c r="C29" s="3"/>
      <c r="D29" s="3"/>
      <c r="E29" s="3"/>
      <c r="F29" s="4"/>
      <c r="G29" s="15"/>
      <c r="H29" s="16"/>
      <c r="I29" s="15"/>
      <c r="K29" s="23"/>
    </row>
    <row r="30" spans="1:11" s="1" customFormat="1" ht="11.4" x14ac:dyDescent="0.2">
      <c r="A30" s="2"/>
      <c r="B30" s="27"/>
      <c r="C30" s="3"/>
      <c r="D30" s="3"/>
      <c r="E30" s="3"/>
      <c r="F30" s="4"/>
      <c r="G30" s="15"/>
      <c r="H30" s="16"/>
      <c r="I30" s="15"/>
      <c r="K30" s="23"/>
    </row>
    <row r="31" spans="1:11" s="1" customFormat="1" ht="11.4" x14ac:dyDescent="0.2">
      <c r="A31" s="2"/>
      <c r="B31" s="27"/>
      <c r="C31" s="3"/>
      <c r="D31" s="3"/>
      <c r="E31" s="3"/>
      <c r="F31" s="4"/>
      <c r="G31" s="15"/>
      <c r="H31" s="16"/>
      <c r="I31" s="15"/>
      <c r="K31" s="23"/>
    </row>
    <row r="32" spans="1:11" s="1" customFormat="1" ht="11.4" x14ac:dyDescent="0.2">
      <c r="A32" s="2"/>
      <c r="B32" s="27"/>
      <c r="C32" s="3"/>
      <c r="D32" s="3"/>
      <c r="E32" s="3"/>
      <c r="F32" s="4"/>
      <c r="G32" s="15"/>
      <c r="H32" s="16"/>
      <c r="I32" s="15"/>
      <c r="K32" s="23"/>
    </row>
    <row r="33" spans="1:11" s="1" customFormat="1" ht="11.4" x14ac:dyDescent="0.2">
      <c r="A33" s="2"/>
      <c r="B33" s="27"/>
      <c r="C33" s="3"/>
      <c r="D33" s="3"/>
      <c r="E33" s="3"/>
      <c r="F33" s="4"/>
      <c r="G33" s="15"/>
      <c r="H33" s="16"/>
      <c r="I33" s="15"/>
      <c r="K33" s="23"/>
    </row>
    <row r="34" spans="1:11" s="1" customFormat="1" ht="11.4" x14ac:dyDescent="0.2">
      <c r="A34" s="2"/>
      <c r="B34" s="27"/>
      <c r="C34" s="3"/>
      <c r="D34" s="3"/>
      <c r="E34" s="3"/>
      <c r="F34" s="4"/>
      <c r="G34" s="15"/>
      <c r="H34" s="16"/>
      <c r="I34" s="15"/>
      <c r="K34" s="23"/>
    </row>
    <row r="35" spans="1:11" s="1" customFormat="1" ht="11.4" x14ac:dyDescent="0.2">
      <c r="A35" s="2"/>
      <c r="B35" s="27"/>
      <c r="C35" s="3"/>
      <c r="D35" s="3"/>
      <c r="E35" s="3"/>
      <c r="F35" s="4"/>
      <c r="G35" s="15"/>
      <c r="H35" s="18"/>
      <c r="I35" s="15"/>
      <c r="J35" s="10"/>
      <c r="K35" s="24"/>
    </row>
    <row r="36" spans="1:11" s="1" customFormat="1" ht="11.4" x14ac:dyDescent="0.2">
      <c r="A36" s="33"/>
      <c r="B36" s="29"/>
      <c r="F36" s="4"/>
      <c r="G36" s="18"/>
      <c r="H36" s="18"/>
      <c r="I36" s="15"/>
      <c r="K36" s="24"/>
    </row>
    <row r="37" spans="1:11" s="1" customFormat="1" ht="11.4" x14ac:dyDescent="0.2">
      <c r="A37" s="11" t="s">
        <v>65</v>
      </c>
      <c r="B37" s="13"/>
      <c r="C37" s="12"/>
      <c r="D37" s="12"/>
      <c r="E37" s="12"/>
      <c r="F37" s="4"/>
      <c r="G37" s="19"/>
      <c r="H37" s="18"/>
      <c r="I37" s="15"/>
      <c r="K37" s="24"/>
    </row>
    <row r="38" spans="1:11" s="1" customFormat="1" ht="11.4" x14ac:dyDescent="0.2">
      <c r="A38" s="33"/>
      <c r="B38" s="13"/>
      <c r="F38" s="4"/>
      <c r="G38" s="19"/>
      <c r="H38" s="18"/>
      <c r="I38" s="15"/>
      <c r="K38" s="24"/>
    </row>
    <row r="39" spans="1:11" s="1" customFormat="1" ht="11.4" x14ac:dyDescent="0.2">
      <c r="A39" s="33"/>
      <c r="B39" s="13"/>
      <c r="F39" s="4"/>
      <c r="G39" s="19"/>
      <c r="H39" s="18"/>
      <c r="I39" s="15"/>
      <c r="K39" s="24"/>
    </row>
    <row r="40" spans="1:11" s="1" customFormat="1" ht="11.4" x14ac:dyDescent="0.2">
      <c r="A40" s="33"/>
      <c r="B40" s="13"/>
      <c r="F40" s="4"/>
      <c r="G40" s="19"/>
      <c r="H40" s="18"/>
      <c r="I40" s="15"/>
      <c r="K40" s="24"/>
    </row>
    <row r="41" spans="1:11" s="1" customFormat="1" ht="11.4" x14ac:dyDescent="0.2">
      <c r="A41" s="33"/>
      <c r="B41" s="13"/>
      <c r="F41" s="4"/>
      <c r="G41" s="19"/>
      <c r="H41" s="18"/>
      <c r="I41" s="15"/>
      <c r="K41" s="24"/>
    </row>
    <row r="42" spans="1:11" s="1" customFormat="1" ht="11.4" x14ac:dyDescent="0.2">
      <c r="A42" s="11"/>
      <c r="B42" s="13"/>
      <c r="C42" s="12"/>
      <c r="D42" s="12"/>
      <c r="E42" s="12"/>
      <c r="F42" s="4"/>
      <c r="G42" s="19"/>
      <c r="H42" s="18"/>
      <c r="I42" s="15"/>
      <c r="K42" s="24"/>
    </row>
    <row r="43" spans="1:11" s="1" customFormat="1" ht="11.4" x14ac:dyDescent="0.2">
      <c r="A43" s="11"/>
      <c r="B43" s="13"/>
      <c r="C43" s="12"/>
      <c r="D43" s="12"/>
      <c r="E43" s="12"/>
      <c r="F43" s="4"/>
      <c r="G43" s="19"/>
      <c r="H43" s="18"/>
      <c r="I43" s="15"/>
      <c r="K43" s="24"/>
    </row>
    <row r="44" spans="1:11" s="1" customFormat="1" ht="11.4" x14ac:dyDescent="0.2">
      <c r="A44" s="11"/>
      <c r="B44" s="13"/>
      <c r="C44" s="12"/>
      <c r="D44" s="12"/>
      <c r="F44" s="4"/>
      <c r="G44" s="19"/>
      <c r="H44" s="18"/>
      <c r="I44" s="15"/>
      <c r="J44" s="13"/>
      <c r="K44" s="24"/>
    </row>
    <row r="45" spans="1:11" s="1" customFormat="1" ht="11.4" x14ac:dyDescent="0.2">
      <c r="A45" s="33"/>
      <c r="B45" s="29"/>
      <c r="F45" s="4"/>
      <c r="G45" s="19"/>
      <c r="H45" s="18"/>
      <c r="I45" s="15"/>
      <c r="K45" s="24"/>
    </row>
    <row r="46" spans="1:11" s="1" customFormat="1" ht="11.4" x14ac:dyDescent="0.2">
      <c r="A46" s="11"/>
      <c r="B46" s="13"/>
      <c r="C46" s="12"/>
      <c r="D46" s="12"/>
      <c r="F46" s="4"/>
      <c r="G46" s="19"/>
      <c r="H46" s="18"/>
      <c r="I46" s="15"/>
      <c r="K46" s="24"/>
    </row>
    <row r="47" spans="1:11" s="1" customFormat="1" ht="11.4" x14ac:dyDescent="0.2">
      <c r="A47" s="33"/>
      <c r="B47" s="13"/>
      <c r="F47" s="4"/>
      <c r="G47" s="19"/>
      <c r="H47" s="18"/>
      <c r="I47" s="15"/>
      <c r="J47" s="10"/>
      <c r="K47" s="24"/>
    </row>
    <row r="48" spans="1:11" s="1" customFormat="1" ht="11.4" x14ac:dyDescent="0.2">
      <c r="A48" s="33"/>
      <c r="B48" s="13"/>
      <c r="F48" s="4"/>
      <c r="G48" s="19"/>
      <c r="H48" s="18"/>
      <c r="I48" s="15"/>
      <c r="K48" s="24"/>
    </row>
    <row r="49" spans="1:11" s="1" customFormat="1" ht="11.4" x14ac:dyDescent="0.2">
      <c r="A49" s="33"/>
      <c r="B49" s="13"/>
      <c r="F49" s="4"/>
      <c r="G49" s="19"/>
      <c r="H49" s="18"/>
      <c r="I49" s="15"/>
      <c r="K49" s="24"/>
    </row>
    <row r="50" spans="1:11" s="1" customFormat="1" ht="11.4" x14ac:dyDescent="0.2">
      <c r="A50" s="33"/>
      <c r="B50" s="13"/>
      <c r="F50" s="4"/>
      <c r="G50" s="19"/>
      <c r="H50" s="18"/>
      <c r="I50" s="15"/>
      <c r="K50" s="24"/>
    </row>
    <row r="51" spans="1:11" s="1" customFormat="1" ht="11.4" x14ac:dyDescent="0.2">
      <c r="A51" s="33"/>
      <c r="B51" s="13"/>
      <c r="F51" s="4"/>
      <c r="G51" s="19"/>
      <c r="H51" s="18"/>
      <c r="I51" s="15"/>
      <c r="K51" s="24"/>
    </row>
    <row r="52" spans="1:11" s="1" customFormat="1" ht="11.4" x14ac:dyDescent="0.2">
      <c r="A52" s="33"/>
      <c r="B52" s="13"/>
      <c r="F52" s="4"/>
      <c r="G52" s="19"/>
      <c r="H52" s="18"/>
      <c r="I52" s="15"/>
      <c r="K52" s="24"/>
    </row>
    <row r="53" spans="1:11" s="1" customFormat="1" ht="11.4" x14ac:dyDescent="0.2">
      <c r="A53" s="33"/>
      <c r="B53" s="13"/>
      <c r="F53" s="4"/>
      <c r="G53" s="19"/>
      <c r="H53" s="18"/>
      <c r="I53" s="15"/>
      <c r="K53" s="24"/>
    </row>
    <row r="54" spans="1:11" s="1" customFormat="1" ht="11.4" x14ac:dyDescent="0.2">
      <c r="A54" s="33"/>
      <c r="B54" s="13"/>
      <c r="F54" s="4"/>
      <c r="G54" s="19"/>
      <c r="H54" s="18"/>
      <c r="I54" s="15"/>
      <c r="K54" s="24"/>
    </row>
    <row r="55" spans="1:11" s="1" customFormat="1" ht="11.4" x14ac:dyDescent="0.2">
      <c r="A55" s="33"/>
      <c r="B55" s="13"/>
      <c r="F55" s="4"/>
      <c r="G55" s="19"/>
      <c r="H55" s="18"/>
      <c r="I55" s="15"/>
      <c r="K55" s="24"/>
    </row>
    <row r="56" spans="1:11" s="9" customFormat="1" ht="11.4" x14ac:dyDescent="0.2">
      <c r="A56" s="33"/>
      <c r="B56" s="13"/>
      <c r="C56" s="1"/>
      <c r="D56" s="1"/>
      <c r="E56" s="1"/>
      <c r="F56" s="4"/>
      <c r="G56" s="19"/>
      <c r="H56" s="18"/>
      <c r="I56" s="15"/>
      <c r="J56" s="1"/>
      <c r="K56" s="24"/>
    </row>
    <row r="57" spans="1:11" s="1" customFormat="1" ht="11.4" x14ac:dyDescent="0.2">
      <c r="A57" s="33"/>
      <c r="B57" s="13"/>
      <c r="F57" s="4"/>
      <c r="G57" s="19"/>
      <c r="H57" s="18"/>
      <c r="I57" s="15"/>
      <c r="K57" s="24"/>
    </row>
    <row r="58" spans="1:11" s="1" customFormat="1" ht="11.4" x14ac:dyDescent="0.2">
      <c r="A58" s="33"/>
      <c r="B58" s="13"/>
      <c r="F58" s="4"/>
      <c r="G58" s="19"/>
      <c r="H58" s="36"/>
      <c r="I58" s="15"/>
      <c r="J58" s="9"/>
      <c r="K58" s="25"/>
    </row>
    <row r="59" spans="1:11" s="1" customFormat="1" ht="11.4" x14ac:dyDescent="0.2">
      <c r="A59" s="33"/>
      <c r="B59" s="13"/>
      <c r="F59" s="4"/>
      <c r="G59" s="19"/>
      <c r="H59" s="18"/>
      <c r="I59" s="15"/>
      <c r="K59" s="24"/>
    </row>
    <row r="60" spans="1:11" s="1" customFormat="1" ht="11.4" x14ac:dyDescent="0.2">
      <c r="A60" s="33"/>
      <c r="B60" s="13"/>
      <c r="F60" s="4"/>
      <c r="G60" s="19"/>
      <c r="H60" s="18"/>
      <c r="I60" s="15"/>
      <c r="K60" s="24"/>
    </row>
    <row r="61" spans="1:11" s="1" customFormat="1" ht="11.4" x14ac:dyDescent="0.2">
      <c r="A61" s="33"/>
      <c r="B61" s="13"/>
      <c r="F61" s="4"/>
      <c r="G61" s="19"/>
      <c r="H61" s="18"/>
      <c r="I61" s="15"/>
      <c r="K61" s="24"/>
    </row>
    <row r="62" spans="1:11" s="1" customFormat="1" ht="11.4" x14ac:dyDescent="0.2">
      <c r="A62" s="33"/>
      <c r="B62" s="13"/>
      <c r="F62" s="4"/>
      <c r="G62" s="19"/>
      <c r="H62" s="18"/>
      <c r="I62" s="15"/>
      <c r="K62" s="24"/>
    </row>
    <row r="63" spans="1:11" s="1" customFormat="1" ht="11.4" x14ac:dyDescent="0.2">
      <c r="A63" s="33"/>
      <c r="B63" s="13"/>
      <c r="F63" s="4"/>
      <c r="G63" s="19"/>
      <c r="H63" s="18"/>
      <c r="I63" s="15"/>
      <c r="K63" s="24"/>
    </row>
    <row r="64" spans="1:11" s="1" customFormat="1" ht="11.4" x14ac:dyDescent="0.2">
      <c r="A64" s="33"/>
      <c r="B64" s="13"/>
      <c r="F64" s="4"/>
      <c r="G64" s="19"/>
      <c r="H64" s="18"/>
      <c r="I64" s="15"/>
      <c r="K64" s="24"/>
    </row>
    <row r="65" spans="1:11" s="1" customFormat="1" ht="11.4" x14ac:dyDescent="0.2">
      <c r="A65" s="33"/>
      <c r="B65" s="13"/>
      <c r="F65" s="4"/>
      <c r="G65" s="19"/>
      <c r="H65" s="18"/>
      <c r="I65" s="15"/>
      <c r="K65" s="24"/>
    </row>
    <row r="66" spans="1:11" s="1" customFormat="1" ht="11.4" x14ac:dyDescent="0.2">
      <c r="A66" s="33"/>
      <c r="B66" s="13"/>
      <c r="F66" s="4"/>
      <c r="G66" s="19"/>
      <c r="H66" s="18"/>
      <c r="I66" s="15"/>
      <c r="K66" s="24"/>
    </row>
    <row r="67" spans="1:11" s="1" customFormat="1" ht="11.4" x14ac:dyDescent="0.2">
      <c r="A67" s="33"/>
      <c r="B67" s="13"/>
      <c r="F67" s="4"/>
      <c r="G67" s="19"/>
      <c r="H67" s="16"/>
      <c r="I67" s="15"/>
      <c r="K67" s="23"/>
    </row>
    <row r="68" spans="1:11" s="1" customFormat="1" ht="11.4" x14ac:dyDescent="0.2">
      <c r="A68" s="2"/>
      <c r="B68" s="27"/>
      <c r="C68" s="4"/>
      <c r="D68" s="3"/>
      <c r="E68" s="3"/>
      <c r="F68" s="4"/>
      <c r="G68" s="15"/>
      <c r="H68" s="18"/>
      <c r="I68" s="15"/>
      <c r="K68" s="24"/>
    </row>
    <row r="69" spans="1:11" s="1" customFormat="1" ht="11.4" x14ac:dyDescent="0.2">
      <c r="A69" s="33"/>
      <c r="B69" s="13"/>
      <c r="F69" s="4"/>
      <c r="G69" s="19"/>
      <c r="H69" s="19"/>
      <c r="I69" s="15"/>
      <c r="K69" s="24"/>
    </row>
    <row r="70" spans="1:11" s="1" customFormat="1" ht="11.4" x14ac:dyDescent="0.2">
      <c r="A70" s="33"/>
      <c r="B70" s="13"/>
      <c r="F70" s="4"/>
      <c r="G70" s="19"/>
      <c r="H70" s="19"/>
      <c r="I70" s="15"/>
      <c r="K70" s="24"/>
    </row>
    <row r="71" spans="1:11" s="1" customFormat="1" ht="11.4" x14ac:dyDescent="0.2">
      <c r="A71" s="33"/>
      <c r="B71" s="13"/>
      <c r="F71" s="4"/>
      <c r="G71" s="19"/>
      <c r="H71" s="18"/>
      <c r="I71" s="15"/>
      <c r="K71" s="24"/>
    </row>
    <row r="72" spans="1:11" s="1" customFormat="1" ht="11.4" x14ac:dyDescent="0.2">
      <c r="A72" s="33"/>
      <c r="B72" s="13"/>
      <c r="F72" s="4"/>
      <c r="G72" s="19"/>
      <c r="H72" s="18"/>
      <c r="I72" s="15"/>
      <c r="K72" s="24"/>
    </row>
    <row r="73" spans="1:11" s="1" customFormat="1" ht="11.4" x14ac:dyDescent="0.2">
      <c r="A73" s="33"/>
      <c r="B73" s="13"/>
      <c r="F73" s="4"/>
      <c r="G73" s="19"/>
      <c r="H73" s="18"/>
      <c r="I73" s="15"/>
      <c r="K73" s="24"/>
    </row>
    <row r="74" spans="1:11" s="1" customFormat="1" ht="11.4" x14ac:dyDescent="0.2">
      <c r="A74" s="33"/>
      <c r="B74" s="13"/>
      <c r="F74" s="4"/>
      <c r="G74" s="19"/>
      <c r="H74" s="18"/>
      <c r="I74" s="15"/>
      <c r="K74" s="24"/>
    </row>
    <row r="75" spans="1:11" s="1" customFormat="1" ht="11.4" x14ac:dyDescent="0.2">
      <c r="A75" s="33"/>
      <c r="B75" s="13"/>
      <c r="F75" s="4"/>
      <c r="G75" s="19"/>
      <c r="H75" s="18"/>
      <c r="I75" s="15"/>
      <c r="K75" s="24"/>
    </row>
    <row r="76" spans="1:11" s="1" customFormat="1" ht="11.4" x14ac:dyDescent="0.2">
      <c r="A76" s="33"/>
      <c r="B76" s="13"/>
      <c r="F76" s="4"/>
      <c r="G76" s="19"/>
      <c r="H76" s="18"/>
      <c r="I76" s="15"/>
      <c r="K76" s="24"/>
    </row>
    <row r="77" spans="1:11" s="1" customFormat="1" ht="11.4" x14ac:dyDescent="0.2">
      <c r="A77" s="33"/>
      <c r="B77" s="13"/>
      <c r="F77" s="4"/>
      <c r="G77" s="19"/>
      <c r="H77" s="18"/>
      <c r="I77" s="15"/>
      <c r="K77" s="24"/>
    </row>
    <row r="78" spans="1:11" s="1" customFormat="1" ht="11.4" x14ac:dyDescent="0.2">
      <c r="A78" s="33"/>
      <c r="B78" s="13"/>
      <c r="F78" s="4"/>
      <c r="G78" s="19"/>
      <c r="H78" s="18"/>
      <c r="I78" s="15"/>
      <c r="K78" s="24"/>
    </row>
    <row r="79" spans="1:11" s="1" customFormat="1" ht="11.4" x14ac:dyDescent="0.2">
      <c r="A79" s="33"/>
      <c r="B79" s="13"/>
      <c r="F79" s="4"/>
      <c r="G79" s="19"/>
      <c r="H79" s="18"/>
      <c r="I79" s="15"/>
      <c r="K79" s="24"/>
    </row>
    <row r="80" spans="1:11" s="1" customFormat="1" ht="11.4" x14ac:dyDescent="0.2">
      <c r="A80" s="33"/>
      <c r="B80" s="13"/>
      <c r="F80" s="4"/>
      <c r="G80" s="19"/>
      <c r="H80" s="18"/>
      <c r="I80" s="15"/>
      <c r="K80" s="24"/>
    </row>
    <row r="81" spans="1:11" s="1" customFormat="1" ht="11.4" x14ac:dyDescent="0.2">
      <c r="A81" s="33"/>
      <c r="B81" s="13"/>
      <c r="F81" s="4"/>
      <c r="G81" s="19"/>
      <c r="H81" s="18"/>
      <c r="I81" s="15"/>
      <c r="K81" s="24"/>
    </row>
    <row r="82" spans="1:11" s="1" customFormat="1" ht="11.4" x14ac:dyDescent="0.2">
      <c r="A82" s="33"/>
      <c r="B82" s="13"/>
      <c r="F82" s="4"/>
      <c r="G82" s="19"/>
      <c r="H82" s="18"/>
      <c r="I82" s="15"/>
      <c r="K82" s="24"/>
    </row>
    <row r="83" spans="1:11" s="1" customFormat="1" ht="11.4" x14ac:dyDescent="0.2">
      <c r="A83" s="33"/>
      <c r="B83" s="13"/>
      <c r="F83" s="4"/>
      <c r="G83" s="19"/>
      <c r="H83" s="18"/>
      <c r="I83" s="15"/>
      <c r="K83" s="24"/>
    </row>
    <row r="84" spans="1:11" s="1" customFormat="1" ht="11.4" x14ac:dyDescent="0.2">
      <c r="A84" s="33"/>
      <c r="B84" s="13"/>
      <c r="F84" s="4"/>
      <c r="G84" s="19"/>
      <c r="H84" s="18"/>
      <c r="I84" s="15"/>
      <c r="K84" s="24"/>
    </row>
    <row r="85" spans="1:11" s="1" customFormat="1" ht="11.4" x14ac:dyDescent="0.2">
      <c r="A85" s="33"/>
      <c r="B85" s="13"/>
      <c r="F85" s="4"/>
      <c r="G85" s="19"/>
      <c r="H85" s="18"/>
      <c r="I85" s="15"/>
      <c r="K85" s="24"/>
    </row>
    <row r="86" spans="1:11" s="1" customFormat="1" ht="11.4" x14ac:dyDescent="0.2">
      <c r="A86" s="33"/>
      <c r="B86" s="13"/>
      <c r="F86" s="4"/>
      <c r="G86" s="19"/>
      <c r="H86" s="18"/>
      <c r="I86" s="15"/>
      <c r="K86" s="24"/>
    </row>
    <row r="87" spans="1:11" s="1" customFormat="1" ht="11.4" x14ac:dyDescent="0.2">
      <c r="A87" s="33"/>
      <c r="B87" s="13"/>
      <c r="F87" s="4"/>
      <c r="G87" s="19"/>
      <c r="H87" s="18"/>
      <c r="I87" s="15"/>
      <c r="K87" s="24"/>
    </row>
    <row r="88" spans="1:11" s="1" customFormat="1" ht="11.4" x14ac:dyDescent="0.2">
      <c r="A88" s="33"/>
      <c r="B88" s="13"/>
      <c r="F88" s="4"/>
      <c r="G88" s="19"/>
      <c r="H88" s="18"/>
      <c r="I88" s="15"/>
      <c r="K88" s="24"/>
    </row>
    <row r="89" spans="1:11" s="1" customFormat="1" ht="11.4" x14ac:dyDescent="0.2">
      <c r="A89" s="33"/>
      <c r="B89" s="13"/>
      <c r="F89" s="4"/>
      <c r="G89" s="19"/>
      <c r="H89" s="18"/>
      <c r="I89" s="15"/>
      <c r="K89" s="24"/>
    </row>
    <row r="90" spans="1:11" s="1" customFormat="1" ht="11.4" x14ac:dyDescent="0.2">
      <c r="A90" s="33"/>
      <c r="B90" s="13"/>
      <c r="F90" s="4"/>
      <c r="G90" s="19"/>
      <c r="H90" s="18"/>
      <c r="I90" s="15"/>
      <c r="K90" s="24"/>
    </row>
    <row r="91" spans="1:11" s="1" customFormat="1" ht="11.4" x14ac:dyDescent="0.2">
      <c r="A91" s="33"/>
      <c r="B91" s="13"/>
      <c r="F91" s="4"/>
      <c r="G91" s="19"/>
      <c r="H91" s="18"/>
      <c r="I91" s="15"/>
      <c r="K91" s="24"/>
    </row>
    <row r="92" spans="1:11" s="1" customFormat="1" ht="11.4" x14ac:dyDescent="0.2">
      <c r="A92" s="33"/>
      <c r="B92" s="13"/>
      <c r="F92" s="4"/>
      <c r="G92" s="19"/>
      <c r="H92" s="18"/>
      <c r="I92" s="15"/>
      <c r="K92" s="24"/>
    </row>
    <row r="93" spans="1:11" s="1" customFormat="1" ht="11.4" x14ac:dyDescent="0.2">
      <c r="A93" s="33"/>
      <c r="B93" s="13"/>
      <c r="F93" s="4"/>
      <c r="G93" s="19"/>
      <c r="H93" s="18"/>
      <c r="I93" s="15"/>
      <c r="K93" s="24"/>
    </row>
    <row r="94" spans="1:11" s="1" customFormat="1" ht="11.4" x14ac:dyDescent="0.2">
      <c r="A94" s="33"/>
      <c r="B94" s="13"/>
      <c r="F94" s="4"/>
      <c r="G94" s="19"/>
      <c r="H94" s="18"/>
      <c r="I94" s="15"/>
      <c r="K94" s="24"/>
    </row>
    <row r="95" spans="1:11" s="1" customFormat="1" ht="11.4" x14ac:dyDescent="0.2">
      <c r="A95" s="33"/>
      <c r="B95" s="13"/>
      <c r="F95" s="4"/>
      <c r="G95" s="19"/>
      <c r="H95" s="18"/>
      <c r="I95" s="15"/>
      <c r="K95" s="24"/>
    </row>
    <row r="96" spans="1:11" s="1" customFormat="1" ht="11.4" x14ac:dyDescent="0.2">
      <c r="A96" s="33"/>
      <c r="B96" s="13"/>
      <c r="F96" s="4"/>
      <c r="G96" s="19"/>
      <c r="H96" s="18"/>
      <c r="I96" s="15"/>
      <c r="K96" s="24"/>
    </row>
    <row r="97" spans="1:11" s="1" customFormat="1" ht="11.4" x14ac:dyDescent="0.2">
      <c r="A97" s="33"/>
      <c r="B97" s="13"/>
      <c r="F97" s="4"/>
      <c r="G97" s="19"/>
      <c r="H97" s="18"/>
      <c r="I97" s="15"/>
      <c r="K97" s="24"/>
    </row>
    <row r="98" spans="1:11" s="1" customFormat="1" ht="11.4" x14ac:dyDescent="0.2">
      <c r="A98" s="33"/>
      <c r="B98" s="13"/>
      <c r="F98" s="4"/>
      <c r="G98" s="19"/>
      <c r="H98" s="18"/>
      <c r="I98" s="15"/>
      <c r="K98" s="24"/>
    </row>
    <row r="99" spans="1:11" s="1" customFormat="1" ht="11.4" x14ac:dyDescent="0.2">
      <c r="A99" s="33"/>
      <c r="B99" s="13"/>
      <c r="F99" s="4"/>
      <c r="G99" s="19"/>
      <c r="H99" s="18"/>
      <c r="I99" s="15"/>
      <c r="K99" s="24"/>
    </row>
    <row r="100" spans="1:11" s="1" customFormat="1" ht="11.4" x14ac:dyDescent="0.2">
      <c r="A100" s="33"/>
      <c r="B100" s="13"/>
      <c r="F100" s="4"/>
      <c r="G100" s="19"/>
      <c r="H100" s="18"/>
      <c r="I100" s="15"/>
      <c r="K100" s="24"/>
    </row>
    <row r="101" spans="1:11" s="1" customFormat="1" ht="11.4" x14ac:dyDescent="0.2">
      <c r="A101" s="33"/>
      <c r="B101" s="13"/>
      <c r="F101" s="4"/>
      <c r="G101" s="19"/>
      <c r="H101" s="18"/>
      <c r="I101" s="15"/>
      <c r="K101" s="24"/>
    </row>
    <row r="102" spans="1:11" s="1" customFormat="1" ht="11.4" x14ac:dyDescent="0.2">
      <c r="A102" s="33"/>
      <c r="B102" s="13"/>
      <c r="F102" s="4"/>
      <c r="G102" s="19"/>
      <c r="H102" s="18"/>
      <c r="I102" s="15"/>
      <c r="K102" s="24"/>
    </row>
    <row r="103" spans="1:11" s="1" customFormat="1" ht="11.4" x14ac:dyDescent="0.2">
      <c r="A103" s="33"/>
      <c r="B103" s="13"/>
      <c r="F103" s="4"/>
      <c r="G103" s="19"/>
      <c r="H103" s="18"/>
      <c r="I103" s="15"/>
      <c r="K103" s="24"/>
    </row>
    <row r="104" spans="1:11" s="1" customFormat="1" ht="11.4" x14ac:dyDescent="0.2">
      <c r="A104" s="33"/>
      <c r="B104" s="13"/>
      <c r="F104" s="4"/>
      <c r="G104" s="19"/>
      <c r="H104" s="18"/>
      <c r="I104" s="15"/>
      <c r="K104" s="24"/>
    </row>
    <row r="105" spans="1:11" s="1" customFormat="1" ht="11.4" x14ac:dyDescent="0.2">
      <c r="A105" s="33"/>
      <c r="B105" s="13"/>
      <c r="F105" s="4"/>
      <c r="G105" s="19"/>
      <c r="H105" s="18"/>
      <c r="I105" s="15"/>
      <c r="K105" s="24"/>
    </row>
    <row r="106" spans="1:11" s="1" customFormat="1" ht="11.4" x14ac:dyDescent="0.2">
      <c r="A106" s="33"/>
      <c r="B106" s="13"/>
      <c r="F106" s="4"/>
      <c r="G106" s="19"/>
      <c r="H106" s="18"/>
      <c r="I106" s="15"/>
      <c r="K106" s="24"/>
    </row>
    <row r="107" spans="1:11" s="1" customFormat="1" ht="11.4" x14ac:dyDescent="0.2">
      <c r="A107" s="33"/>
      <c r="B107" s="13"/>
      <c r="F107" s="4"/>
      <c r="G107" s="19"/>
      <c r="H107" s="18"/>
      <c r="I107" s="15"/>
      <c r="K107" s="24"/>
    </row>
    <row r="108" spans="1:11" s="1" customFormat="1" ht="11.4" x14ac:dyDescent="0.2">
      <c r="A108" s="33"/>
      <c r="B108" s="13"/>
      <c r="F108" s="4"/>
      <c r="G108" s="19"/>
      <c r="H108" s="18"/>
      <c r="I108" s="15"/>
      <c r="K108" s="24"/>
    </row>
    <row r="109" spans="1:11" s="1" customFormat="1" ht="11.4" x14ac:dyDescent="0.2">
      <c r="A109" s="33"/>
      <c r="B109" s="13"/>
      <c r="F109" s="4"/>
      <c r="G109" s="19"/>
      <c r="H109" s="18"/>
      <c r="I109" s="15"/>
      <c r="K109" s="24"/>
    </row>
    <row r="110" spans="1:11" s="1" customFormat="1" ht="11.4" x14ac:dyDescent="0.2">
      <c r="A110" s="33"/>
      <c r="B110" s="13"/>
      <c r="F110" s="4"/>
      <c r="G110" s="19"/>
      <c r="H110" s="18"/>
      <c r="I110" s="15"/>
      <c r="K110" s="24"/>
    </row>
    <row r="111" spans="1:11" s="1" customFormat="1" ht="11.4" x14ac:dyDescent="0.2">
      <c r="A111" s="33"/>
      <c r="B111" s="13"/>
      <c r="F111" s="4"/>
      <c r="G111" s="19"/>
      <c r="H111" s="18"/>
      <c r="I111" s="15"/>
      <c r="K111" s="24"/>
    </row>
    <row r="112" spans="1:11" s="1" customFormat="1" ht="11.4" x14ac:dyDescent="0.2">
      <c r="A112" s="33"/>
      <c r="B112" s="13"/>
      <c r="F112" s="4"/>
      <c r="G112" s="19"/>
      <c r="H112" s="18"/>
      <c r="I112" s="15"/>
      <c r="K112" s="24"/>
    </row>
    <row r="113" spans="1:11" s="1" customFormat="1" ht="11.4" x14ac:dyDescent="0.2">
      <c r="A113" s="33"/>
      <c r="B113" s="13"/>
      <c r="F113" s="4"/>
      <c r="G113" s="19"/>
      <c r="H113" s="18"/>
      <c r="I113" s="15"/>
      <c r="K113" s="24"/>
    </row>
    <row r="114" spans="1:11" s="1" customFormat="1" ht="11.4" x14ac:dyDescent="0.2">
      <c r="A114" s="33"/>
      <c r="B114" s="13"/>
      <c r="F114" s="4"/>
      <c r="G114" s="19"/>
      <c r="H114" s="18"/>
      <c r="I114" s="15"/>
      <c r="K114" s="24"/>
    </row>
    <row r="115" spans="1:11" s="1" customFormat="1" ht="11.4" x14ac:dyDescent="0.2">
      <c r="A115" s="33"/>
      <c r="B115" s="13"/>
      <c r="F115" s="4"/>
      <c r="G115" s="19"/>
      <c r="H115" s="18"/>
      <c r="I115" s="15"/>
      <c r="K115" s="24"/>
    </row>
    <row r="116" spans="1:11" s="1" customFormat="1" ht="11.4" x14ac:dyDescent="0.2">
      <c r="A116" s="33"/>
      <c r="B116" s="13"/>
      <c r="F116" s="4"/>
      <c r="G116" s="19"/>
      <c r="H116" s="18"/>
      <c r="I116" s="15"/>
      <c r="K116" s="24"/>
    </row>
    <row r="117" spans="1:11" s="1" customFormat="1" ht="11.4" x14ac:dyDescent="0.2">
      <c r="A117" s="33"/>
      <c r="B117" s="13"/>
      <c r="F117" s="4"/>
      <c r="G117" s="19"/>
      <c r="H117" s="18"/>
      <c r="I117" s="15"/>
      <c r="K117" s="24"/>
    </row>
    <row r="118" spans="1:11" s="1" customFormat="1" ht="11.4" x14ac:dyDescent="0.2">
      <c r="A118" s="33"/>
      <c r="B118" s="13"/>
      <c r="F118" s="4"/>
      <c r="G118" s="19"/>
      <c r="H118" s="18"/>
      <c r="I118" s="15"/>
      <c r="K118" s="24"/>
    </row>
    <row r="119" spans="1:11" s="1" customFormat="1" ht="11.4" x14ac:dyDescent="0.2">
      <c r="A119" s="33"/>
      <c r="B119" s="13"/>
      <c r="F119" s="4"/>
      <c r="G119" s="19"/>
      <c r="H119" s="18"/>
      <c r="I119" s="15"/>
      <c r="K119" s="24"/>
    </row>
    <row r="120" spans="1:11" s="1" customFormat="1" ht="11.4" x14ac:dyDescent="0.2">
      <c r="A120" s="33"/>
      <c r="B120" s="13"/>
      <c r="F120" s="4"/>
      <c r="G120" s="19"/>
      <c r="H120" s="18"/>
      <c r="I120" s="15"/>
      <c r="K120" s="24"/>
    </row>
    <row r="121" spans="1:11" s="1" customFormat="1" ht="11.4" x14ac:dyDescent="0.2">
      <c r="A121" s="33"/>
      <c r="B121" s="13"/>
      <c r="F121" s="4"/>
      <c r="G121" s="19"/>
      <c r="H121" s="18"/>
      <c r="I121" s="15"/>
      <c r="K121" s="24"/>
    </row>
    <row r="122" spans="1:11" s="1" customFormat="1" ht="11.4" x14ac:dyDescent="0.2">
      <c r="A122" s="33"/>
      <c r="B122" s="13"/>
      <c r="F122" s="4"/>
      <c r="G122" s="19"/>
      <c r="H122" s="18"/>
      <c r="I122" s="15"/>
      <c r="K122" s="24"/>
    </row>
    <row r="123" spans="1:11" s="1" customFormat="1" ht="11.4" x14ac:dyDescent="0.2">
      <c r="A123" s="33"/>
      <c r="B123" s="13"/>
      <c r="F123" s="4"/>
      <c r="G123" s="19"/>
      <c r="H123" s="18"/>
      <c r="I123" s="15"/>
      <c r="K123" s="24"/>
    </row>
    <row r="124" spans="1:11" s="1" customFormat="1" ht="11.4" x14ac:dyDescent="0.2">
      <c r="A124" s="33"/>
      <c r="B124" s="13"/>
      <c r="F124" s="4"/>
      <c r="G124" s="19"/>
      <c r="H124" s="18"/>
      <c r="I124" s="15"/>
      <c r="K124" s="24"/>
    </row>
    <row r="125" spans="1:11" s="1" customFormat="1" ht="11.4" x14ac:dyDescent="0.2">
      <c r="A125" s="33"/>
      <c r="B125" s="13"/>
      <c r="F125" s="4"/>
      <c r="G125" s="19"/>
      <c r="H125" s="18"/>
      <c r="I125" s="15"/>
      <c r="K125" s="24"/>
    </row>
    <row r="126" spans="1:11" s="1" customFormat="1" ht="11.4" x14ac:dyDescent="0.2">
      <c r="A126" s="33"/>
      <c r="B126" s="13"/>
      <c r="F126" s="4"/>
      <c r="G126" s="19"/>
      <c r="H126" s="18"/>
      <c r="I126" s="15"/>
      <c r="K126" s="24"/>
    </row>
    <row r="127" spans="1:11" s="1" customFormat="1" ht="11.4" x14ac:dyDescent="0.2">
      <c r="A127" s="33"/>
      <c r="B127" s="13"/>
      <c r="F127" s="4"/>
      <c r="G127" s="19"/>
      <c r="H127" s="18"/>
      <c r="I127" s="15"/>
      <c r="K127" s="24"/>
    </row>
    <row r="128" spans="1:11" s="1" customFormat="1" ht="11.4" x14ac:dyDescent="0.2">
      <c r="A128" s="33"/>
      <c r="B128" s="13"/>
      <c r="F128" s="4"/>
      <c r="G128" s="19"/>
      <c r="H128" s="18"/>
      <c r="I128" s="15"/>
      <c r="K128" s="24"/>
    </row>
    <row r="129" spans="1:11" s="1" customFormat="1" ht="11.4" x14ac:dyDescent="0.2">
      <c r="A129" s="33"/>
      <c r="B129" s="13"/>
      <c r="F129" s="4"/>
      <c r="G129" s="19"/>
      <c r="H129" s="18"/>
      <c r="I129" s="15"/>
      <c r="K129" s="24"/>
    </row>
    <row r="130" spans="1:11" s="1" customFormat="1" ht="11.4" x14ac:dyDescent="0.2">
      <c r="A130" s="33"/>
      <c r="B130" s="13"/>
      <c r="F130" s="4"/>
      <c r="G130" s="19"/>
      <c r="H130" s="18"/>
      <c r="I130" s="15"/>
      <c r="K130" s="24"/>
    </row>
    <row r="131" spans="1:11" s="1" customFormat="1" ht="11.4" x14ac:dyDescent="0.2">
      <c r="A131" s="33"/>
      <c r="B131" s="13"/>
      <c r="F131" s="4"/>
      <c r="G131" s="19"/>
      <c r="H131" s="18"/>
      <c r="I131" s="15"/>
      <c r="K131" s="24"/>
    </row>
    <row r="132" spans="1:11" s="1" customFormat="1" ht="11.4" x14ac:dyDescent="0.2">
      <c r="A132" s="33"/>
      <c r="B132" s="13"/>
      <c r="F132" s="4"/>
      <c r="G132" s="19"/>
      <c r="H132" s="18"/>
      <c r="I132" s="15"/>
      <c r="K132" s="24"/>
    </row>
    <row r="133" spans="1:11" s="1" customFormat="1" ht="11.4" x14ac:dyDescent="0.2">
      <c r="A133" s="33"/>
      <c r="B133" s="13"/>
      <c r="F133" s="4"/>
      <c r="G133" s="19"/>
      <c r="H133" s="18"/>
      <c r="I133" s="15"/>
      <c r="K133" s="24"/>
    </row>
    <row r="134" spans="1:11" s="1" customFormat="1" ht="11.4" x14ac:dyDescent="0.2">
      <c r="A134" s="33"/>
      <c r="B134" s="13"/>
      <c r="F134" s="4"/>
      <c r="G134" s="19"/>
      <c r="H134" s="18"/>
      <c r="I134" s="15"/>
      <c r="K134" s="24"/>
    </row>
    <row r="135" spans="1:11" s="1" customFormat="1" ht="11.4" x14ac:dyDescent="0.2">
      <c r="A135" s="33"/>
      <c r="B135" s="13"/>
      <c r="F135" s="4"/>
      <c r="G135" s="19"/>
      <c r="H135" s="18"/>
      <c r="I135" s="15"/>
      <c r="K135" s="24"/>
    </row>
    <row r="136" spans="1:11" s="1" customFormat="1" ht="11.4" x14ac:dyDescent="0.2">
      <c r="A136" s="33"/>
      <c r="B136" s="13"/>
      <c r="F136" s="4"/>
      <c r="G136" s="19"/>
      <c r="H136" s="18"/>
      <c r="I136" s="15"/>
      <c r="K136" s="24"/>
    </row>
    <row r="137" spans="1:11" s="1" customFormat="1" ht="11.4" x14ac:dyDescent="0.2">
      <c r="A137" s="33"/>
      <c r="B137" s="13"/>
      <c r="F137" s="4"/>
      <c r="G137" s="19"/>
      <c r="H137" s="18"/>
      <c r="I137" s="15"/>
      <c r="K137" s="24"/>
    </row>
    <row r="138" spans="1:11" s="1" customFormat="1" ht="11.4" x14ac:dyDescent="0.2">
      <c r="A138" s="33"/>
      <c r="B138" s="13"/>
      <c r="F138" s="4"/>
      <c r="G138" s="19"/>
      <c r="H138" s="18"/>
      <c r="I138" s="15"/>
      <c r="K138" s="24"/>
    </row>
    <row r="139" spans="1:11" s="1" customFormat="1" ht="11.4" x14ac:dyDescent="0.2">
      <c r="A139" s="33"/>
      <c r="B139" s="13"/>
      <c r="F139" s="4"/>
      <c r="G139" s="19"/>
      <c r="H139" s="18"/>
      <c r="I139" s="15"/>
      <c r="K139" s="24"/>
    </row>
    <row r="140" spans="1:11" s="1" customFormat="1" ht="11.4" x14ac:dyDescent="0.2">
      <c r="A140" s="33"/>
      <c r="B140" s="13"/>
      <c r="F140" s="4"/>
      <c r="G140" s="19"/>
      <c r="H140" s="18"/>
      <c r="I140" s="15"/>
      <c r="K140" s="24"/>
    </row>
    <row r="141" spans="1:11" s="1" customFormat="1" ht="11.4" x14ac:dyDescent="0.2">
      <c r="A141" s="33"/>
      <c r="B141" s="13"/>
      <c r="F141" s="4"/>
      <c r="G141" s="19"/>
      <c r="H141" s="18"/>
      <c r="I141" s="15"/>
      <c r="K141" s="24"/>
    </row>
    <row r="142" spans="1:11" s="1" customFormat="1" ht="11.4" x14ac:dyDescent="0.2">
      <c r="A142" s="33"/>
      <c r="B142" s="13"/>
      <c r="F142" s="4"/>
      <c r="G142" s="19"/>
      <c r="H142" s="18"/>
      <c r="I142" s="15"/>
      <c r="K142" s="24"/>
    </row>
    <row r="143" spans="1:11" s="1" customFormat="1" ht="11.4" x14ac:dyDescent="0.2">
      <c r="A143" s="33"/>
      <c r="B143" s="13"/>
      <c r="F143" s="4"/>
      <c r="G143" s="19"/>
      <c r="H143" s="18"/>
      <c r="I143" s="15"/>
      <c r="K143" s="24"/>
    </row>
    <row r="144" spans="1:11" s="1" customFormat="1" ht="11.4" x14ac:dyDescent="0.2">
      <c r="A144" s="33"/>
      <c r="B144" s="13"/>
      <c r="F144" s="4"/>
      <c r="G144" s="19"/>
      <c r="H144" s="18"/>
      <c r="I144" s="15"/>
      <c r="K144" s="24"/>
    </row>
    <row r="145" spans="1:11" s="1" customFormat="1" ht="11.4" x14ac:dyDescent="0.2">
      <c r="A145" s="33"/>
      <c r="B145" s="13"/>
      <c r="F145" s="4"/>
      <c r="G145" s="19"/>
      <c r="H145" s="18"/>
      <c r="I145" s="15"/>
      <c r="K145" s="24"/>
    </row>
    <row r="146" spans="1:11" s="1" customFormat="1" ht="11.4" x14ac:dyDescent="0.2">
      <c r="A146" s="33"/>
      <c r="B146" s="13"/>
      <c r="F146" s="4"/>
      <c r="G146" s="19"/>
      <c r="H146" s="18"/>
      <c r="I146" s="15"/>
      <c r="K146" s="24"/>
    </row>
    <row r="147" spans="1:11" s="1" customFormat="1" ht="11.4" x14ac:dyDescent="0.2">
      <c r="A147" s="33"/>
      <c r="B147" s="13"/>
      <c r="F147" s="4"/>
      <c r="G147" s="19"/>
      <c r="H147" s="18"/>
      <c r="I147" s="15"/>
      <c r="K147" s="24"/>
    </row>
    <row r="148" spans="1:11" s="1" customFormat="1" ht="11.4" x14ac:dyDescent="0.2">
      <c r="A148" s="33"/>
      <c r="B148" s="13"/>
      <c r="F148" s="4"/>
      <c r="G148" s="19"/>
      <c r="H148" s="18"/>
      <c r="I148" s="15"/>
      <c r="K148" s="24"/>
    </row>
    <row r="149" spans="1:11" s="1" customFormat="1" ht="11.4" x14ac:dyDescent="0.2">
      <c r="A149" s="33"/>
      <c r="B149" s="13"/>
      <c r="F149" s="4"/>
      <c r="G149" s="19"/>
      <c r="H149" s="18"/>
      <c r="I149" s="15"/>
      <c r="K149" s="24"/>
    </row>
    <row r="150" spans="1:11" s="1" customFormat="1" ht="11.4" x14ac:dyDescent="0.2">
      <c r="A150" s="33"/>
      <c r="B150" s="13"/>
      <c r="F150" s="4"/>
      <c r="G150" s="19"/>
      <c r="H150" s="18"/>
      <c r="I150" s="15"/>
      <c r="K150" s="24"/>
    </row>
    <row r="151" spans="1:11" s="1" customFormat="1" ht="11.4" x14ac:dyDescent="0.2">
      <c r="A151" s="33"/>
      <c r="B151" s="13"/>
      <c r="F151" s="4"/>
      <c r="G151" s="19"/>
      <c r="H151" s="18"/>
      <c r="I151" s="15"/>
      <c r="K151" s="24"/>
    </row>
    <row r="152" spans="1:11" s="1" customFormat="1" ht="11.4" x14ac:dyDescent="0.2">
      <c r="A152" s="33"/>
      <c r="B152" s="13"/>
      <c r="F152" s="4"/>
      <c r="G152" s="19"/>
      <c r="H152" s="18"/>
      <c r="I152" s="15"/>
      <c r="K152" s="24"/>
    </row>
    <row r="153" spans="1:11" s="1" customFormat="1" ht="11.4" x14ac:dyDescent="0.2">
      <c r="A153" s="33"/>
      <c r="B153" s="13"/>
      <c r="F153" s="4"/>
      <c r="G153" s="19"/>
      <c r="H153" s="18"/>
      <c r="I153" s="15"/>
      <c r="K153" s="24"/>
    </row>
    <row r="154" spans="1:11" s="1" customFormat="1" ht="11.4" x14ac:dyDescent="0.2">
      <c r="A154" s="33"/>
      <c r="B154" s="13"/>
      <c r="F154" s="4"/>
      <c r="G154" s="19"/>
      <c r="H154" s="18"/>
      <c r="I154" s="15"/>
      <c r="K154" s="24"/>
    </row>
    <row r="155" spans="1:11" s="1" customFormat="1" ht="11.4" x14ac:dyDescent="0.2">
      <c r="A155" s="33"/>
      <c r="B155" s="13"/>
      <c r="F155" s="4"/>
      <c r="G155" s="19"/>
      <c r="H155" s="18"/>
      <c r="I155" s="15"/>
      <c r="K155" s="24"/>
    </row>
    <row r="156" spans="1:11" s="1" customFormat="1" ht="11.4" x14ac:dyDescent="0.2">
      <c r="A156" s="33"/>
      <c r="B156" s="13"/>
      <c r="F156" s="4"/>
      <c r="G156" s="19"/>
      <c r="H156" s="18"/>
      <c r="I156" s="15"/>
      <c r="K156" s="24"/>
    </row>
    <row r="157" spans="1:11" s="1" customFormat="1" ht="11.4" x14ac:dyDescent="0.2">
      <c r="A157" s="33"/>
      <c r="B157" s="13"/>
      <c r="F157" s="4"/>
      <c r="G157" s="19"/>
      <c r="H157" s="18"/>
      <c r="I157" s="15"/>
      <c r="K157" s="24"/>
    </row>
    <row r="158" spans="1:11" s="1" customFormat="1" ht="11.4" x14ac:dyDescent="0.2">
      <c r="A158" s="33"/>
      <c r="B158" s="13"/>
      <c r="F158" s="4"/>
      <c r="G158" s="19"/>
      <c r="H158" s="18"/>
      <c r="I158" s="15"/>
      <c r="K158" s="24"/>
    </row>
    <row r="159" spans="1:11" s="1" customFormat="1" ht="11.4" x14ac:dyDescent="0.2">
      <c r="A159" s="33"/>
      <c r="B159" s="13"/>
      <c r="F159" s="4"/>
      <c r="G159" s="19"/>
      <c r="H159" s="18"/>
      <c r="I159" s="15"/>
      <c r="K159" s="24"/>
    </row>
    <row r="160" spans="1:11" s="1" customFormat="1" ht="11.4" x14ac:dyDescent="0.2">
      <c r="A160" s="33"/>
      <c r="B160" s="13"/>
      <c r="F160" s="4"/>
      <c r="G160" s="19"/>
      <c r="H160" s="18"/>
      <c r="I160" s="15"/>
      <c r="K160" s="24"/>
    </row>
    <row r="161" spans="1:11" s="1" customFormat="1" ht="11.4" x14ac:dyDescent="0.2">
      <c r="A161" s="33"/>
      <c r="B161" s="13"/>
      <c r="F161" s="4"/>
      <c r="G161" s="19"/>
      <c r="H161" s="18"/>
      <c r="I161" s="15"/>
      <c r="K161" s="24"/>
    </row>
    <row r="162" spans="1:11" s="1" customFormat="1" ht="11.4" x14ac:dyDescent="0.2">
      <c r="A162" s="33"/>
      <c r="B162" s="13"/>
      <c r="F162" s="4"/>
      <c r="G162" s="19"/>
      <c r="H162" s="18"/>
      <c r="I162" s="15"/>
      <c r="K162" s="24"/>
    </row>
    <row r="163" spans="1:11" s="1" customFormat="1" ht="11.4" x14ac:dyDescent="0.2">
      <c r="A163" s="33"/>
      <c r="B163" s="13"/>
      <c r="F163" s="4"/>
      <c r="G163" s="19"/>
      <c r="H163" s="18"/>
      <c r="I163" s="15"/>
      <c r="K163" s="24"/>
    </row>
    <row r="164" spans="1:11" s="1" customFormat="1" ht="11.4" x14ac:dyDescent="0.2">
      <c r="A164" s="33"/>
      <c r="B164" s="13"/>
      <c r="F164" s="4"/>
      <c r="G164" s="19"/>
      <c r="H164" s="18"/>
      <c r="I164" s="15"/>
      <c r="K164" s="24"/>
    </row>
    <row r="165" spans="1:11" s="1" customFormat="1" ht="11.4" x14ac:dyDescent="0.2">
      <c r="A165" s="33"/>
      <c r="B165" s="13"/>
      <c r="F165" s="4"/>
      <c r="G165" s="19"/>
      <c r="H165" s="18"/>
      <c r="I165" s="15"/>
      <c r="K165" s="24"/>
    </row>
    <row r="166" spans="1:11" s="1" customFormat="1" ht="11.4" x14ac:dyDescent="0.2">
      <c r="A166" s="33"/>
      <c r="B166" s="13"/>
      <c r="F166" s="4"/>
      <c r="G166" s="19"/>
      <c r="H166" s="18"/>
      <c r="I166" s="15"/>
      <c r="K166" s="24"/>
    </row>
    <row r="167" spans="1:11" s="1" customFormat="1" ht="11.4" x14ac:dyDescent="0.2">
      <c r="A167" s="33"/>
      <c r="B167" s="13"/>
      <c r="F167" s="4"/>
      <c r="G167" s="19"/>
      <c r="H167" s="18"/>
      <c r="I167" s="15"/>
      <c r="K167" s="24"/>
    </row>
    <row r="168" spans="1:11" s="1" customFormat="1" ht="11.4" x14ac:dyDescent="0.2">
      <c r="A168" s="33"/>
      <c r="B168" s="13"/>
      <c r="F168" s="4"/>
      <c r="G168" s="19"/>
      <c r="H168" s="18"/>
      <c r="I168" s="15"/>
      <c r="K168" s="24"/>
    </row>
    <row r="169" spans="1:11" s="1" customFormat="1" ht="11.4" x14ac:dyDescent="0.2">
      <c r="A169" s="33"/>
      <c r="B169" s="13"/>
      <c r="F169" s="4"/>
      <c r="G169" s="19"/>
      <c r="H169" s="18"/>
      <c r="I169" s="15"/>
      <c r="K169" s="24"/>
    </row>
    <row r="170" spans="1:11" s="1" customFormat="1" ht="11.4" x14ac:dyDescent="0.2">
      <c r="A170" s="33"/>
      <c r="B170" s="13"/>
      <c r="F170" s="4"/>
      <c r="G170" s="19"/>
      <c r="H170" s="18"/>
      <c r="I170" s="15"/>
      <c r="K170" s="24"/>
    </row>
    <row r="171" spans="1:11" s="1" customFormat="1" ht="11.4" x14ac:dyDescent="0.2">
      <c r="A171" s="33"/>
      <c r="B171" s="13"/>
      <c r="F171" s="4"/>
      <c r="G171" s="19"/>
      <c r="H171" s="18"/>
      <c r="I171" s="15"/>
      <c r="K171" s="24"/>
    </row>
    <row r="172" spans="1:11" s="1" customFormat="1" ht="11.4" x14ac:dyDescent="0.2">
      <c r="A172" s="33"/>
      <c r="B172" s="13"/>
      <c r="F172" s="4"/>
      <c r="G172" s="19"/>
      <c r="H172" s="18"/>
      <c r="I172" s="15"/>
      <c r="K172" s="24"/>
    </row>
    <row r="173" spans="1:11" s="1" customFormat="1" ht="11.4" x14ac:dyDescent="0.2">
      <c r="A173" s="33"/>
      <c r="B173" s="13"/>
      <c r="F173" s="4"/>
      <c r="G173" s="19"/>
      <c r="H173" s="18"/>
      <c r="I173" s="15"/>
      <c r="K173" s="24"/>
    </row>
    <row r="174" spans="1:11" s="1" customFormat="1" ht="11.4" x14ac:dyDescent="0.2">
      <c r="A174" s="33"/>
      <c r="B174" s="13"/>
      <c r="F174" s="4"/>
      <c r="G174" s="19"/>
      <c r="H174" s="18"/>
      <c r="I174" s="15"/>
      <c r="K174" s="24"/>
    </row>
    <row r="175" spans="1:11" s="1" customFormat="1" ht="11.4" x14ac:dyDescent="0.2">
      <c r="A175" s="33"/>
      <c r="B175" s="13"/>
      <c r="F175" s="4"/>
      <c r="G175" s="19"/>
      <c r="H175" s="18"/>
      <c r="I175" s="15"/>
      <c r="K175" s="24"/>
    </row>
    <row r="176" spans="1:11" s="1" customFormat="1" ht="11.4" x14ac:dyDescent="0.2">
      <c r="A176" s="33"/>
      <c r="B176" s="13"/>
      <c r="F176" s="4"/>
      <c r="G176" s="19"/>
      <c r="H176" s="18"/>
      <c r="I176" s="15"/>
      <c r="K176" s="24"/>
    </row>
    <row r="177" spans="1:11" s="1" customFormat="1" ht="11.4" x14ac:dyDescent="0.2">
      <c r="A177" s="33"/>
      <c r="B177" s="13"/>
      <c r="F177" s="4"/>
      <c r="G177" s="19"/>
      <c r="H177" s="18"/>
      <c r="I177" s="15"/>
      <c r="K177" s="24"/>
    </row>
    <row r="178" spans="1:11" s="1" customFormat="1" ht="11.4" x14ac:dyDescent="0.2">
      <c r="A178" s="33"/>
      <c r="B178" s="13"/>
      <c r="F178" s="4"/>
      <c r="G178" s="19"/>
      <c r="H178" s="18"/>
      <c r="I178" s="15"/>
      <c r="K178" s="24"/>
    </row>
    <row r="179" spans="1:11" s="1" customFormat="1" ht="11.4" x14ac:dyDescent="0.2">
      <c r="A179" s="33"/>
      <c r="B179" s="13"/>
      <c r="F179" s="4"/>
      <c r="G179" s="19"/>
      <c r="H179" s="18"/>
      <c r="I179" s="15"/>
      <c r="K179" s="24"/>
    </row>
    <row r="180" spans="1:11" s="1" customFormat="1" ht="11.4" x14ac:dyDescent="0.2">
      <c r="A180" s="33"/>
      <c r="B180" s="13"/>
      <c r="F180" s="4"/>
      <c r="G180" s="19"/>
      <c r="H180" s="18"/>
      <c r="I180" s="15"/>
      <c r="K180" s="24"/>
    </row>
    <row r="181" spans="1:11" s="1" customFormat="1" ht="11.4" x14ac:dyDescent="0.2">
      <c r="A181" s="33"/>
      <c r="B181" s="13"/>
      <c r="F181" s="4"/>
      <c r="G181" s="19"/>
      <c r="H181" s="18"/>
      <c r="I181" s="15"/>
      <c r="K181" s="24"/>
    </row>
    <row r="182" spans="1:11" s="1" customFormat="1" ht="11.4" x14ac:dyDescent="0.2">
      <c r="A182" s="33"/>
      <c r="B182" s="13"/>
      <c r="F182" s="4"/>
      <c r="G182" s="19"/>
      <c r="H182" s="18"/>
      <c r="I182" s="15"/>
      <c r="K182" s="24"/>
    </row>
    <row r="183" spans="1:11" s="1" customFormat="1" ht="11.4" x14ac:dyDescent="0.2">
      <c r="A183" s="33"/>
      <c r="B183" s="13"/>
      <c r="F183" s="4"/>
      <c r="G183" s="19"/>
      <c r="H183" s="18"/>
      <c r="I183" s="15"/>
      <c r="K183" s="24"/>
    </row>
    <row r="184" spans="1:11" s="1" customFormat="1" ht="11.4" x14ac:dyDescent="0.2">
      <c r="A184" s="33"/>
      <c r="B184" s="13"/>
      <c r="F184" s="4"/>
      <c r="G184" s="19"/>
      <c r="H184" s="18"/>
      <c r="I184" s="15"/>
      <c r="K184" s="24"/>
    </row>
    <row r="185" spans="1:11" s="1" customFormat="1" ht="11.4" x14ac:dyDescent="0.2">
      <c r="A185" s="33"/>
      <c r="B185" s="13"/>
      <c r="F185" s="4"/>
      <c r="G185" s="19"/>
      <c r="H185" s="18"/>
      <c r="I185" s="15"/>
      <c r="K185" s="24"/>
    </row>
    <row r="186" spans="1:11" s="1" customFormat="1" ht="11.4" x14ac:dyDescent="0.2">
      <c r="A186" s="33"/>
      <c r="B186" s="13"/>
      <c r="F186" s="4"/>
      <c r="G186" s="19"/>
      <c r="H186" s="18"/>
      <c r="I186" s="15"/>
      <c r="K186" s="24"/>
    </row>
    <row r="187" spans="1:11" s="1" customFormat="1" ht="11.4" x14ac:dyDescent="0.2">
      <c r="A187" s="33"/>
      <c r="B187" s="13"/>
      <c r="F187" s="4"/>
      <c r="G187" s="19"/>
      <c r="H187" s="18"/>
      <c r="I187" s="15"/>
      <c r="K187" s="24"/>
    </row>
    <row r="188" spans="1:11" s="1" customFormat="1" ht="11.4" x14ac:dyDescent="0.2">
      <c r="A188" s="33"/>
      <c r="B188" s="13"/>
      <c r="F188" s="4"/>
      <c r="G188" s="19"/>
      <c r="H188" s="18"/>
      <c r="I188" s="15"/>
      <c r="K188" s="24"/>
    </row>
    <row r="189" spans="1:11" s="1" customFormat="1" ht="11.4" x14ac:dyDescent="0.2">
      <c r="A189" s="33"/>
      <c r="B189" s="13"/>
      <c r="F189" s="4"/>
      <c r="G189" s="19"/>
      <c r="H189" s="18"/>
      <c r="I189" s="15"/>
      <c r="K189" s="24"/>
    </row>
    <row r="190" spans="1:11" s="1" customFormat="1" ht="11.4" x14ac:dyDescent="0.2">
      <c r="A190" s="33"/>
      <c r="B190" s="13"/>
      <c r="F190" s="4"/>
      <c r="G190" s="19"/>
      <c r="H190" s="18"/>
      <c r="I190" s="15"/>
      <c r="K190" s="24"/>
    </row>
    <row r="191" spans="1:11" s="1" customFormat="1" ht="11.4" x14ac:dyDescent="0.2">
      <c r="A191" s="33"/>
      <c r="B191" s="13"/>
      <c r="F191" s="4"/>
      <c r="G191" s="19"/>
      <c r="H191" s="18"/>
      <c r="I191" s="15"/>
      <c r="K191" s="24"/>
    </row>
    <row r="192" spans="1:11" s="1" customFormat="1" ht="11.4" x14ac:dyDescent="0.2">
      <c r="A192" s="33"/>
      <c r="B192" s="13"/>
      <c r="F192" s="4"/>
      <c r="G192" s="19"/>
      <c r="H192" s="18"/>
      <c r="I192" s="15"/>
      <c r="K192" s="24"/>
    </row>
    <row r="193" spans="1:11" s="1" customFormat="1" ht="11.4" x14ac:dyDescent="0.2">
      <c r="A193" s="33"/>
      <c r="B193" s="13"/>
      <c r="F193" s="4"/>
      <c r="G193" s="19"/>
      <c r="H193" s="18"/>
      <c r="I193" s="15"/>
      <c r="K193" s="24"/>
    </row>
    <row r="194" spans="1:11" s="1" customFormat="1" ht="11.4" x14ac:dyDescent="0.2">
      <c r="A194" s="33"/>
      <c r="B194" s="13"/>
      <c r="F194" s="4"/>
      <c r="G194" s="19"/>
      <c r="H194" s="18"/>
      <c r="I194" s="15"/>
      <c r="K194" s="24"/>
    </row>
    <row r="195" spans="1:11" s="1" customFormat="1" ht="11.4" x14ac:dyDescent="0.2">
      <c r="A195" s="33"/>
      <c r="B195" s="13"/>
      <c r="F195" s="4"/>
      <c r="G195" s="19"/>
      <c r="H195" s="18"/>
      <c r="I195" s="15"/>
      <c r="K195" s="24"/>
    </row>
    <row r="196" spans="1:11" s="1" customFormat="1" ht="11.4" x14ac:dyDescent="0.2">
      <c r="A196" s="33"/>
      <c r="B196" s="13"/>
      <c r="F196" s="4"/>
      <c r="G196" s="19"/>
      <c r="H196" s="18"/>
      <c r="I196" s="15"/>
      <c r="K196" s="24"/>
    </row>
    <row r="197" spans="1:11" s="1" customFormat="1" ht="11.4" x14ac:dyDescent="0.2">
      <c r="A197" s="33"/>
      <c r="B197" s="13"/>
      <c r="F197" s="4"/>
      <c r="G197" s="19"/>
      <c r="H197" s="18"/>
      <c r="I197" s="15"/>
      <c r="K197" s="24"/>
    </row>
    <row r="198" spans="1:11" s="1" customFormat="1" ht="11.4" x14ac:dyDescent="0.2">
      <c r="A198" s="33"/>
      <c r="B198" s="13"/>
      <c r="F198" s="4"/>
      <c r="G198" s="19"/>
      <c r="H198" s="18"/>
      <c r="I198" s="15"/>
      <c r="K198" s="24"/>
    </row>
    <row r="199" spans="1:11" s="1" customFormat="1" ht="11.4" x14ac:dyDescent="0.2">
      <c r="A199" s="33"/>
      <c r="B199" s="13"/>
      <c r="F199" s="4"/>
      <c r="G199" s="19"/>
      <c r="H199" s="18"/>
      <c r="I199" s="15"/>
      <c r="K199" s="24"/>
    </row>
    <row r="200" spans="1:11" s="1" customFormat="1" ht="11.4" x14ac:dyDescent="0.2">
      <c r="A200" s="33"/>
      <c r="B200" s="13"/>
      <c r="F200" s="4"/>
      <c r="G200" s="19"/>
      <c r="H200" s="18"/>
      <c r="I200" s="15"/>
      <c r="K200" s="24"/>
    </row>
    <row r="201" spans="1:11" s="1" customFormat="1" ht="11.4" x14ac:dyDescent="0.2">
      <c r="A201" s="33"/>
      <c r="B201" s="13"/>
      <c r="F201" s="4"/>
      <c r="G201" s="19"/>
      <c r="H201" s="18"/>
      <c r="I201" s="15"/>
      <c r="K201" s="24"/>
    </row>
    <row r="202" spans="1:11" s="1" customFormat="1" ht="11.4" x14ac:dyDescent="0.2">
      <c r="A202" s="33"/>
      <c r="B202" s="13"/>
      <c r="F202" s="4"/>
      <c r="G202" s="19"/>
      <c r="H202" s="18"/>
      <c r="I202" s="15"/>
      <c r="K202" s="24"/>
    </row>
    <row r="203" spans="1:11" s="1" customFormat="1" ht="11.4" x14ac:dyDescent="0.2">
      <c r="A203" s="33"/>
      <c r="B203" s="13"/>
      <c r="F203" s="4"/>
      <c r="G203" s="19"/>
      <c r="H203" s="18"/>
      <c r="I203" s="15"/>
      <c r="K203" s="24"/>
    </row>
    <row r="204" spans="1:11" s="1" customFormat="1" ht="11.4" x14ac:dyDescent="0.2">
      <c r="A204" s="33"/>
      <c r="B204" s="13"/>
      <c r="F204" s="4"/>
      <c r="G204" s="19"/>
      <c r="H204" s="18"/>
      <c r="I204" s="15"/>
      <c r="K204" s="24"/>
    </row>
    <row r="205" spans="1:11" s="1" customFormat="1" ht="11.4" x14ac:dyDescent="0.2">
      <c r="A205" s="33"/>
      <c r="B205" s="13"/>
      <c r="F205" s="4"/>
      <c r="G205" s="19"/>
      <c r="H205" s="18"/>
      <c r="I205" s="15"/>
      <c r="K205" s="24"/>
    </row>
    <row r="206" spans="1:11" s="1" customFormat="1" ht="11.4" x14ac:dyDescent="0.2">
      <c r="A206" s="33"/>
      <c r="B206" s="13"/>
      <c r="F206" s="4"/>
      <c r="G206" s="19"/>
      <c r="H206" s="18"/>
      <c r="I206" s="15"/>
      <c r="K206" s="24"/>
    </row>
    <row r="207" spans="1:11" s="1" customFormat="1" ht="11.4" x14ac:dyDescent="0.2">
      <c r="A207" s="33"/>
      <c r="B207" s="13"/>
      <c r="F207" s="4"/>
      <c r="G207" s="19"/>
      <c r="H207" s="18"/>
      <c r="I207" s="15"/>
      <c r="K207" s="24"/>
    </row>
    <row r="208" spans="1:11" s="1" customFormat="1" ht="11.4" x14ac:dyDescent="0.2">
      <c r="A208" s="33"/>
      <c r="B208" s="13"/>
      <c r="F208" s="4"/>
      <c r="G208" s="19"/>
      <c r="H208" s="18"/>
      <c r="I208" s="15"/>
      <c r="K208" s="24"/>
    </row>
    <row r="209" spans="1:11" s="1" customFormat="1" ht="11.4" x14ac:dyDescent="0.2">
      <c r="A209" s="33"/>
      <c r="B209" s="13"/>
      <c r="F209" s="4"/>
      <c r="G209" s="19"/>
      <c r="H209" s="18"/>
      <c r="I209" s="15"/>
      <c r="K209" s="24"/>
    </row>
    <row r="210" spans="1:11" s="1" customFormat="1" ht="11.4" x14ac:dyDescent="0.2">
      <c r="A210" s="33"/>
      <c r="B210" s="13"/>
      <c r="F210" s="4"/>
      <c r="G210" s="19"/>
      <c r="H210" s="18"/>
      <c r="I210" s="15"/>
      <c r="K210" s="24"/>
    </row>
    <row r="211" spans="1:11" s="1" customFormat="1" ht="11.4" x14ac:dyDescent="0.2">
      <c r="A211" s="33"/>
      <c r="B211" s="13"/>
      <c r="F211" s="4"/>
      <c r="G211" s="19"/>
      <c r="H211" s="18"/>
      <c r="I211" s="15"/>
      <c r="K211" s="24"/>
    </row>
    <row r="212" spans="1:11" s="1" customFormat="1" ht="11.4" x14ac:dyDescent="0.2">
      <c r="A212" s="33"/>
      <c r="B212" s="13"/>
      <c r="F212" s="4"/>
      <c r="G212" s="19"/>
      <c r="H212" s="18"/>
      <c r="I212" s="15"/>
      <c r="K212" s="24"/>
    </row>
    <row r="213" spans="1:11" s="1" customFormat="1" ht="11.4" x14ac:dyDescent="0.2">
      <c r="A213" s="33"/>
      <c r="B213" s="13"/>
      <c r="F213" s="4"/>
      <c r="G213" s="19"/>
      <c r="H213" s="18"/>
      <c r="I213" s="15"/>
      <c r="K213" s="24"/>
    </row>
    <row r="214" spans="1:11" s="1" customFormat="1" ht="11.4" x14ac:dyDescent="0.2">
      <c r="A214" s="33"/>
      <c r="B214" s="13"/>
      <c r="F214" s="4"/>
      <c r="G214" s="19"/>
      <c r="H214" s="18"/>
      <c r="I214" s="15"/>
      <c r="K214" s="24"/>
    </row>
    <row r="215" spans="1:11" s="1" customFormat="1" ht="11.4" x14ac:dyDescent="0.2">
      <c r="A215" s="33"/>
      <c r="B215" s="13"/>
      <c r="F215" s="4"/>
      <c r="G215" s="19"/>
      <c r="H215" s="18"/>
      <c r="I215" s="15"/>
      <c r="K215" s="24"/>
    </row>
    <row r="216" spans="1:11" s="1" customFormat="1" ht="11.4" x14ac:dyDescent="0.2">
      <c r="A216" s="33"/>
      <c r="B216" s="13"/>
      <c r="F216" s="4"/>
      <c r="G216" s="19"/>
      <c r="H216" s="18"/>
      <c r="I216" s="15"/>
      <c r="K216" s="24"/>
    </row>
    <row r="217" spans="1:11" s="1" customFormat="1" ht="11.4" x14ac:dyDescent="0.2">
      <c r="A217" s="33"/>
      <c r="B217" s="13"/>
      <c r="F217" s="4"/>
      <c r="G217" s="19"/>
      <c r="H217" s="18"/>
      <c r="I217" s="15"/>
      <c r="K217" s="24"/>
    </row>
    <row r="218" spans="1:11" s="1" customFormat="1" ht="11.4" x14ac:dyDescent="0.2">
      <c r="A218" s="33"/>
      <c r="B218" s="13"/>
      <c r="F218" s="4"/>
      <c r="G218" s="19"/>
      <c r="H218" s="18"/>
      <c r="I218" s="15"/>
      <c r="K218" s="24"/>
    </row>
    <row r="219" spans="1:11" s="1" customFormat="1" ht="11.4" x14ac:dyDescent="0.2">
      <c r="A219" s="33"/>
      <c r="B219" s="13"/>
      <c r="F219" s="4"/>
      <c r="G219" s="19"/>
      <c r="H219" s="18"/>
      <c r="I219" s="15"/>
      <c r="K219" s="24"/>
    </row>
    <row r="220" spans="1:11" s="1" customFormat="1" ht="11.4" x14ac:dyDescent="0.2">
      <c r="A220" s="33"/>
      <c r="B220" s="13"/>
      <c r="F220" s="4"/>
      <c r="G220" s="19"/>
      <c r="H220" s="18"/>
      <c r="I220" s="15"/>
      <c r="K220" s="24"/>
    </row>
    <row r="221" spans="1:11" s="1" customFormat="1" ht="11.4" x14ac:dyDescent="0.2">
      <c r="A221" s="33"/>
      <c r="B221" s="13"/>
      <c r="F221" s="4"/>
      <c r="G221" s="19"/>
      <c r="H221" s="18"/>
      <c r="I221" s="15"/>
      <c r="K221" s="24"/>
    </row>
    <row r="222" spans="1:11" s="1" customFormat="1" ht="11.4" x14ac:dyDescent="0.2">
      <c r="A222" s="33"/>
      <c r="B222" s="13"/>
      <c r="F222" s="4"/>
      <c r="G222" s="19"/>
      <c r="H222" s="18"/>
      <c r="I222" s="15"/>
      <c r="K222" s="24"/>
    </row>
    <row r="223" spans="1:11" s="1" customFormat="1" ht="11.4" x14ac:dyDescent="0.2">
      <c r="A223" s="33"/>
      <c r="B223" s="13"/>
      <c r="F223" s="4"/>
      <c r="G223" s="19"/>
      <c r="H223" s="18"/>
      <c r="I223" s="15"/>
      <c r="K223" s="24"/>
    </row>
    <row r="224" spans="1:11" s="1" customFormat="1" ht="11.4" x14ac:dyDescent="0.2">
      <c r="A224" s="33"/>
      <c r="B224" s="13"/>
      <c r="F224" s="4"/>
      <c r="G224" s="19"/>
      <c r="H224" s="18"/>
      <c r="I224" s="15"/>
      <c r="K224" s="24"/>
    </row>
    <row r="225" spans="1:11" s="1" customFormat="1" ht="11.4" x14ac:dyDescent="0.2">
      <c r="A225" s="33"/>
      <c r="B225" s="13"/>
      <c r="F225" s="4"/>
      <c r="G225" s="19"/>
      <c r="H225" s="18"/>
      <c r="I225" s="15"/>
      <c r="K225" s="24"/>
    </row>
    <row r="226" spans="1:11" s="1" customFormat="1" ht="11.4" x14ac:dyDescent="0.2">
      <c r="A226" s="33"/>
      <c r="B226" s="13"/>
      <c r="F226" s="4"/>
      <c r="G226" s="19"/>
      <c r="H226" s="18"/>
      <c r="I226" s="15"/>
      <c r="K226" s="24"/>
    </row>
    <row r="227" spans="1:11" s="1" customFormat="1" ht="11.4" x14ac:dyDescent="0.2">
      <c r="A227" s="33"/>
      <c r="B227" s="13"/>
      <c r="F227" s="4"/>
      <c r="G227" s="19"/>
      <c r="H227" s="18"/>
      <c r="I227" s="15"/>
      <c r="K227" s="24"/>
    </row>
    <row r="228" spans="1:11" s="1" customFormat="1" ht="11.4" x14ac:dyDescent="0.2">
      <c r="A228" s="33"/>
      <c r="B228" s="13"/>
      <c r="F228" s="4"/>
      <c r="G228" s="19"/>
      <c r="H228" s="18"/>
      <c r="I228" s="15"/>
      <c r="K228" s="24"/>
    </row>
    <row r="229" spans="1:11" s="1" customFormat="1" ht="11.4" x14ac:dyDescent="0.2">
      <c r="A229" s="33"/>
      <c r="B229" s="13"/>
      <c r="F229" s="4"/>
      <c r="G229" s="19"/>
      <c r="H229" s="18"/>
      <c r="I229" s="15"/>
      <c r="K229" s="24"/>
    </row>
    <row r="230" spans="1:11" s="1" customFormat="1" ht="11.4" x14ac:dyDescent="0.2">
      <c r="A230" s="33"/>
      <c r="B230" s="13"/>
      <c r="F230" s="4"/>
      <c r="G230" s="19"/>
      <c r="H230" s="18"/>
      <c r="I230" s="15"/>
      <c r="K230" s="24"/>
    </row>
    <row r="231" spans="1:11" s="1" customFormat="1" ht="11.4" x14ac:dyDescent="0.2">
      <c r="A231" s="33"/>
      <c r="B231" s="13"/>
      <c r="F231" s="4"/>
      <c r="G231" s="19"/>
      <c r="H231" s="18"/>
      <c r="I231" s="15"/>
      <c r="K231" s="24"/>
    </row>
    <row r="232" spans="1:11" s="1" customFormat="1" ht="11.4" x14ac:dyDescent="0.2">
      <c r="A232" s="33"/>
      <c r="B232" s="13"/>
      <c r="F232" s="4"/>
      <c r="G232" s="19"/>
      <c r="H232" s="18"/>
      <c r="I232" s="15"/>
      <c r="K232" s="24"/>
    </row>
    <row r="233" spans="1:11" s="1" customFormat="1" ht="11.4" x14ac:dyDescent="0.2">
      <c r="A233" s="33"/>
      <c r="B233" s="13"/>
      <c r="F233" s="4"/>
      <c r="G233" s="19"/>
      <c r="H233" s="18"/>
      <c r="I233" s="15"/>
      <c r="K233" s="24"/>
    </row>
    <row r="234" spans="1:11" s="1" customFormat="1" ht="11.4" x14ac:dyDescent="0.2">
      <c r="A234" s="33"/>
      <c r="B234" s="13"/>
      <c r="F234" s="4"/>
      <c r="G234" s="19"/>
      <c r="H234" s="18"/>
      <c r="I234" s="15"/>
      <c r="K234" s="24"/>
    </row>
    <row r="235" spans="1:11" s="1" customFormat="1" ht="11.4" x14ac:dyDescent="0.2">
      <c r="A235" s="33"/>
      <c r="B235" s="13"/>
      <c r="F235" s="4"/>
      <c r="G235" s="19"/>
      <c r="H235" s="18"/>
      <c r="I235" s="15"/>
      <c r="K235" s="24"/>
    </row>
    <row r="236" spans="1:11" s="1" customFormat="1" ht="11.4" x14ac:dyDescent="0.2">
      <c r="A236" s="33"/>
      <c r="B236" s="13"/>
      <c r="F236" s="4"/>
      <c r="G236" s="19"/>
      <c r="H236" s="18"/>
      <c r="I236" s="15"/>
      <c r="K236" s="24"/>
    </row>
    <row r="237" spans="1:11" s="1" customFormat="1" ht="11.4" x14ac:dyDescent="0.2">
      <c r="A237" s="33"/>
      <c r="B237" s="13"/>
      <c r="F237" s="4"/>
      <c r="G237" s="19"/>
      <c r="H237" s="18"/>
      <c r="I237" s="15"/>
      <c r="K237" s="24"/>
    </row>
    <row r="238" spans="1:11" s="1" customFormat="1" ht="11.4" x14ac:dyDescent="0.2">
      <c r="A238" s="33"/>
      <c r="B238" s="13"/>
      <c r="F238" s="4"/>
      <c r="G238" s="19"/>
      <c r="H238" s="18"/>
      <c r="I238" s="15"/>
      <c r="K238" s="24"/>
    </row>
    <row r="239" spans="1:11" s="1" customFormat="1" ht="11.4" x14ac:dyDescent="0.2">
      <c r="A239" s="33"/>
      <c r="B239" s="13"/>
      <c r="F239" s="4"/>
      <c r="G239" s="19"/>
      <c r="H239" s="18"/>
      <c r="I239" s="15"/>
      <c r="K239" s="24"/>
    </row>
    <row r="240" spans="1:11" s="1" customFormat="1" ht="11.4" x14ac:dyDescent="0.2">
      <c r="A240" s="33"/>
      <c r="B240" s="13"/>
      <c r="F240" s="4"/>
      <c r="G240" s="19"/>
      <c r="H240" s="18"/>
      <c r="I240" s="15"/>
      <c r="K240" s="24"/>
    </row>
    <row r="241" spans="1:11" s="1" customFormat="1" ht="11.4" x14ac:dyDescent="0.2">
      <c r="A241" s="33"/>
      <c r="B241" s="13"/>
      <c r="F241" s="4"/>
      <c r="G241" s="19"/>
      <c r="H241" s="18"/>
      <c r="I241" s="15"/>
      <c r="K241" s="24"/>
    </row>
    <row r="242" spans="1:11" s="1" customFormat="1" ht="11.4" x14ac:dyDescent="0.2">
      <c r="A242" s="33"/>
      <c r="B242" s="13"/>
      <c r="F242" s="4"/>
      <c r="G242" s="19"/>
      <c r="H242" s="18"/>
      <c r="I242" s="15"/>
      <c r="K242" s="24"/>
    </row>
    <row r="243" spans="1:11" s="1" customFormat="1" ht="11.4" x14ac:dyDescent="0.2">
      <c r="A243" s="33"/>
      <c r="B243" s="13"/>
      <c r="F243" s="4"/>
      <c r="G243" s="19"/>
      <c r="H243" s="18"/>
      <c r="I243" s="15"/>
      <c r="K243" s="24"/>
    </row>
    <row r="244" spans="1:11" s="1" customFormat="1" ht="11.4" x14ac:dyDescent="0.2">
      <c r="A244" s="33"/>
      <c r="B244" s="13"/>
      <c r="F244" s="4"/>
      <c r="G244" s="19"/>
      <c r="H244" s="18"/>
      <c r="I244" s="15"/>
      <c r="K244" s="24"/>
    </row>
    <row r="245" spans="1:11" s="1" customFormat="1" ht="11.4" x14ac:dyDescent="0.2">
      <c r="A245" s="33"/>
      <c r="B245" s="13"/>
      <c r="F245" s="4"/>
      <c r="G245" s="19"/>
      <c r="H245" s="18"/>
      <c r="I245" s="15"/>
      <c r="K245" s="24"/>
    </row>
    <row r="246" spans="1:11" s="1" customFormat="1" ht="11.4" x14ac:dyDescent="0.2">
      <c r="A246" s="33"/>
      <c r="B246" s="13"/>
      <c r="F246" s="4"/>
      <c r="G246" s="19"/>
      <c r="H246" s="18"/>
      <c r="I246" s="15"/>
      <c r="K246" s="24"/>
    </row>
    <row r="247" spans="1:11" s="1" customFormat="1" ht="11.4" x14ac:dyDescent="0.2">
      <c r="A247" s="33"/>
      <c r="B247" s="13"/>
      <c r="F247" s="4"/>
      <c r="G247" s="19"/>
      <c r="H247" s="18"/>
      <c r="I247" s="15"/>
      <c r="K247" s="24"/>
    </row>
    <row r="248" spans="1:11" s="1" customFormat="1" ht="11.4" x14ac:dyDescent="0.2">
      <c r="A248" s="33"/>
      <c r="B248" s="13"/>
      <c r="F248" s="4"/>
      <c r="G248" s="19"/>
      <c r="H248" s="18"/>
      <c r="I248" s="15"/>
      <c r="K248" s="24"/>
    </row>
    <row r="249" spans="1:11" s="1" customFormat="1" ht="11.4" x14ac:dyDescent="0.2">
      <c r="A249" s="33"/>
      <c r="B249" s="13"/>
      <c r="F249" s="4"/>
      <c r="G249" s="19"/>
      <c r="H249" s="18"/>
      <c r="I249" s="15"/>
      <c r="K249" s="24"/>
    </row>
    <row r="250" spans="1:11" s="1" customFormat="1" ht="11.4" x14ac:dyDescent="0.2">
      <c r="A250" s="33"/>
      <c r="B250" s="13"/>
      <c r="F250" s="4"/>
      <c r="G250" s="19"/>
      <c r="H250" s="18"/>
      <c r="I250" s="15"/>
      <c r="K250" s="24"/>
    </row>
    <row r="251" spans="1:11" s="1" customFormat="1" ht="11.4" x14ac:dyDescent="0.2">
      <c r="A251" s="33"/>
      <c r="B251" s="13"/>
      <c r="F251" s="4"/>
      <c r="G251" s="19"/>
      <c r="H251" s="18"/>
      <c r="I251" s="15"/>
      <c r="K251" s="24"/>
    </row>
    <row r="252" spans="1:11" s="1" customFormat="1" ht="11.4" x14ac:dyDescent="0.2">
      <c r="A252" s="33"/>
      <c r="B252" s="13"/>
      <c r="F252" s="4"/>
      <c r="G252" s="19"/>
      <c r="H252" s="18"/>
      <c r="I252" s="15"/>
      <c r="K252" s="24"/>
    </row>
    <row r="253" spans="1:11" s="1" customFormat="1" ht="11.4" x14ac:dyDescent="0.2">
      <c r="A253" s="33"/>
      <c r="B253" s="13"/>
      <c r="F253" s="4"/>
      <c r="G253" s="19"/>
      <c r="H253" s="18"/>
      <c r="I253" s="15"/>
      <c r="K253" s="24"/>
    </row>
    <row r="254" spans="1:11" s="1" customFormat="1" ht="11.4" x14ac:dyDescent="0.2">
      <c r="A254" s="33"/>
      <c r="B254" s="13"/>
      <c r="F254" s="4"/>
      <c r="G254" s="19"/>
      <c r="H254" s="18"/>
      <c r="I254" s="15"/>
      <c r="K254" s="24"/>
    </row>
    <row r="255" spans="1:11" s="1" customFormat="1" ht="11.4" x14ac:dyDescent="0.2">
      <c r="A255" s="33"/>
      <c r="B255" s="13"/>
      <c r="F255" s="4"/>
      <c r="G255" s="19"/>
      <c r="H255" s="18"/>
      <c r="I255" s="15"/>
      <c r="K255" s="24"/>
    </row>
    <row r="256" spans="1:11" s="1" customFormat="1" ht="11.4" x14ac:dyDescent="0.2">
      <c r="A256" s="33"/>
      <c r="B256" s="13"/>
      <c r="F256" s="4"/>
      <c r="G256" s="19"/>
      <c r="H256" s="18"/>
      <c r="I256" s="15"/>
      <c r="K256" s="24"/>
    </row>
    <row r="257" spans="1:11" s="1" customFormat="1" ht="11.4" x14ac:dyDescent="0.2">
      <c r="A257" s="33"/>
      <c r="B257" s="13"/>
      <c r="F257" s="4"/>
      <c r="G257" s="19"/>
      <c r="H257" s="18"/>
      <c r="I257" s="15"/>
      <c r="K257" s="24"/>
    </row>
    <row r="258" spans="1:11" s="1" customFormat="1" ht="11.4" x14ac:dyDescent="0.2">
      <c r="A258" s="33"/>
      <c r="B258" s="13"/>
      <c r="F258" s="4"/>
      <c r="G258" s="19"/>
      <c r="H258" s="18"/>
      <c r="I258" s="15"/>
      <c r="K258" s="24"/>
    </row>
    <row r="259" spans="1:11" s="1" customFormat="1" ht="11.4" x14ac:dyDescent="0.2">
      <c r="A259" s="33"/>
      <c r="B259" s="13"/>
      <c r="F259" s="4"/>
      <c r="G259" s="19"/>
      <c r="H259" s="18"/>
      <c r="I259" s="15"/>
      <c r="K259" s="24"/>
    </row>
    <row r="260" spans="1:11" s="1" customFormat="1" ht="11.4" x14ac:dyDescent="0.2">
      <c r="A260" s="33"/>
      <c r="B260" s="13"/>
      <c r="F260" s="4"/>
      <c r="G260" s="19"/>
      <c r="H260" s="18"/>
      <c r="I260" s="15"/>
      <c r="K260" s="24"/>
    </row>
    <row r="261" spans="1:11" s="1" customFormat="1" ht="11.4" x14ac:dyDescent="0.2">
      <c r="A261" s="33"/>
      <c r="B261" s="13"/>
      <c r="F261" s="4"/>
      <c r="G261" s="19"/>
      <c r="H261" s="18"/>
      <c r="I261" s="15"/>
      <c r="K261" s="24"/>
    </row>
    <row r="262" spans="1:11" s="1" customFormat="1" ht="11.4" x14ac:dyDescent="0.2">
      <c r="A262" s="33"/>
      <c r="B262" s="13"/>
      <c r="F262" s="4"/>
      <c r="G262" s="19"/>
      <c r="H262" s="18"/>
      <c r="I262" s="15"/>
      <c r="K262" s="24"/>
    </row>
    <row r="263" spans="1:11" s="1" customFormat="1" ht="11.4" x14ac:dyDescent="0.2">
      <c r="A263" s="33"/>
      <c r="B263" s="13"/>
      <c r="F263" s="4"/>
      <c r="G263" s="19"/>
      <c r="H263" s="18"/>
      <c r="I263" s="15"/>
      <c r="K263" s="24"/>
    </row>
    <row r="264" spans="1:11" s="1" customFormat="1" ht="11.4" x14ac:dyDescent="0.2">
      <c r="A264" s="33"/>
      <c r="B264" s="13"/>
      <c r="F264" s="4"/>
      <c r="G264" s="19"/>
      <c r="H264" s="18"/>
      <c r="I264" s="15"/>
      <c r="K264" s="24"/>
    </row>
    <row r="265" spans="1:11" s="1" customFormat="1" ht="11.4" x14ac:dyDescent="0.2">
      <c r="A265" s="33"/>
      <c r="B265" s="13"/>
      <c r="F265" s="4"/>
      <c r="G265" s="19"/>
      <c r="H265" s="18"/>
      <c r="I265" s="15"/>
      <c r="K265" s="24"/>
    </row>
    <row r="266" spans="1:11" s="1" customFormat="1" ht="11.4" x14ac:dyDescent="0.2">
      <c r="A266" s="33"/>
      <c r="B266" s="13"/>
      <c r="F266" s="4"/>
      <c r="G266" s="19"/>
      <c r="H266" s="18"/>
      <c r="I266" s="15"/>
      <c r="K266" s="24"/>
    </row>
    <row r="267" spans="1:11" s="1" customFormat="1" ht="11.4" x14ac:dyDescent="0.2">
      <c r="A267" s="33"/>
      <c r="B267" s="13"/>
      <c r="F267" s="4"/>
      <c r="G267" s="19"/>
      <c r="H267" s="18"/>
      <c r="I267" s="15"/>
      <c r="K267" s="24"/>
    </row>
    <row r="268" spans="1:11" s="1" customFormat="1" ht="11.4" x14ac:dyDescent="0.2">
      <c r="A268" s="33"/>
      <c r="B268" s="13"/>
      <c r="F268" s="4"/>
      <c r="G268" s="19"/>
      <c r="H268" s="18"/>
      <c r="I268" s="15"/>
      <c r="K268" s="24"/>
    </row>
    <row r="269" spans="1:11" s="1" customFormat="1" ht="11.4" x14ac:dyDescent="0.2">
      <c r="A269" s="33"/>
      <c r="B269" s="13"/>
      <c r="F269" s="4"/>
      <c r="G269" s="19"/>
      <c r="H269" s="18"/>
      <c r="I269" s="15"/>
      <c r="K269" s="24"/>
    </row>
    <row r="270" spans="1:11" s="1" customFormat="1" ht="11.4" x14ac:dyDescent="0.2">
      <c r="A270" s="33"/>
      <c r="B270" s="13"/>
      <c r="F270" s="4"/>
      <c r="G270" s="19"/>
      <c r="H270" s="18"/>
      <c r="I270" s="15"/>
      <c r="K270" s="24"/>
    </row>
    <row r="271" spans="1:11" s="1" customFormat="1" ht="11.4" x14ac:dyDescent="0.2">
      <c r="A271" s="33"/>
      <c r="B271" s="13"/>
      <c r="F271" s="4"/>
      <c r="G271" s="19"/>
      <c r="H271" s="18"/>
      <c r="I271" s="15"/>
      <c r="K271" s="24"/>
    </row>
    <row r="272" spans="1:11" s="1" customFormat="1" ht="11.4" x14ac:dyDescent="0.2">
      <c r="A272" s="33"/>
      <c r="B272" s="13"/>
      <c r="F272" s="4"/>
      <c r="G272" s="19"/>
      <c r="H272" s="18"/>
      <c r="I272" s="15"/>
      <c r="K272" s="24"/>
    </row>
    <row r="273" spans="1:11" s="1" customFormat="1" ht="11.4" x14ac:dyDescent="0.2">
      <c r="A273" s="33"/>
      <c r="B273" s="13"/>
      <c r="F273" s="4"/>
      <c r="G273" s="19"/>
      <c r="H273" s="18"/>
      <c r="I273" s="15"/>
      <c r="K273" s="24"/>
    </row>
    <row r="274" spans="1:11" s="1" customFormat="1" ht="11.4" x14ac:dyDescent="0.2">
      <c r="A274" s="33"/>
      <c r="B274" s="13"/>
      <c r="F274" s="4"/>
      <c r="G274" s="19"/>
      <c r="H274" s="18"/>
      <c r="I274" s="15"/>
      <c r="K274" s="24"/>
    </row>
    <row r="275" spans="1:11" s="1" customFormat="1" ht="11.4" x14ac:dyDescent="0.2">
      <c r="A275" s="33"/>
      <c r="B275" s="13"/>
      <c r="F275" s="4"/>
      <c r="G275" s="19"/>
      <c r="H275" s="18"/>
      <c r="I275" s="15"/>
      <c r="K275" s="24"/>
    </row>
    <row r="276" spans="1:11" s="1" customFormat="1" ht="11.4" x14ac:dyDescent="0.2">
      <c r="A276" s="33"/>
      <c r="B276" s="13"/>
      <c r="F276" s="4"/>
      <c r="G276" s="19"/>
      <c r="H276" s="18"/>
      <c r="I276" s="15"/>
      <c r="K276" s="24"/>
    </row>
    <row r="277" spans="1:11" s="1" customFormat="1" ht="11.4" x14ac:dyDescent="0.2">
      <c r="A277" s="33"/>
      <c r="B277" s="13"/>
      <c r="F277" s="4"/>
      <c r="G277" s="19"/>
      <c r="H277" s="18"/>
      <c r="I277" s="15"/>
      <c r="K277" s="24"/>
    </row>
    <row r="278" spans="1:11" s="1" customFormat="1" ht="11.4" x14ac:dyDescent="0.2">
      <c r="A278" s="33"/>
      <c r="B278" s="13"/>
      <c r="F278" s="4"/>
      <c r="G278" s="19"/>
      <c r="H278" s="18"/>
      <c r="I278" s="15"/>
      <c r="K278" s="24"/>
    </row>
    <row r="279" spans="1:11" s="1" customFormat="1" ht="11.4" x14ac:dyDescent="0.2">
      <c r="A279" s="33"/>
      <c r="B279" s="13"/>
      <c r="F279" s="4"/>
      <c r="G279" s="19"/>
      <c r="H279" s="18"/>
      <c r="I279" s="15"/>
      <c r="K279" s="24"/>
    </row>
    <row r="280" spans="1:11" s="1" customFormat="1" ht="11.4" x14ac:dyDescent="0.2">
      <c r="A280" s="33"/>
      <c r="B280" s="13"/>
      <c r="F280" s="4"/>
      <c r="G280" s="19"/>
      <c r="H280" s="18"/>
      <c r="I280" s="15"/>
      <c r="K280" s="24"/>
    </row>
    <row r="281" spans="1:11" s="1" customFormat="1" ht="11.4" x14ac:dyDescent="0.2">
      <c r="A281" s="33"/>
      <c r="B281" s="13"/>
      <c r="F281" s="4"/>
      <c r="G281" s="19"/>
      <c r="H281" s="18"/>
      <c r="I281" s="15"/>
      <c r="K281" s="24"/>
    </row>
    <row r="282" spans="1:11" s="1" customFormat="1" ht="11.4" x14ac:dyDescent="0.2">
      <c r="A282" s="33"/>
      <c r="B282" s="13"/>
      <c r="F282" s="4"/>
      <c r="G282" s="19"/>
      <c r="H282" s="18"/>
      <c r="I282" s="15"/>
      <c r="K282" s="24"/>
    </row>
    <row r="283" spans="1:11" s="1" customFormat="1" ht="11.4" x14ac:dyDescent="0.2">
      <c r="A283" s="33"/>
      <c r="B283" s="13"/>
      <c r="F283" s="4"/>
      <c r="G283" s="19"/>
      <c r="H283" s="18"/>
      <c r="I283" s="15"/>
      <c r="K283" s="24"/>
    </row>
    <row r="284" spans="1:11" s="1" customFormat="1" ht="11.4" x14ac:dyDescent="0.2">
      <c r="A284" s="33"/>
      <c r="B284" s="13"/>
      <c r="F284" s="4"/>
      <c r="G284" s="19"/>
      <c r="H284" s="18"/>
      <c r="I284" s="15"/>
      <c r="K284" s="24"/>
    </row>
    <row r="285" spans="1:11" s="1" customFormat="1" ht="11.4" x14ac:dyDescent="0.2">
      <c r="A285" s="33"/>
      <c r="B285" s="13"/>
      <c r="F285" s="4"/>
      <c r="G285" s="19"/>
      <c r="H285" s="18"/>
      <c r="I285" s="15"/>
      <c r="K285" s="24"/>
    </row>
    <row r="286" spans="1:11" s="1" customFormat="1" ht="11.4" x14ac:dyDescent="0.2">
      <c r="A286" s="33"/>
      <c r="B286" s="13"/>
      <c r="F286" s="4"/>
      <c r="G286" s="19"/>
      <c r="H286" s="18"/>
      <c r="I286" s="15"/>
      <c r="K286" s="24"/>
    </row>
    <row r="287" spans="1:11" s="1" customFormat="1" ht="11.4" x14ac:dyDescent="0.2">
      <c r="A287" s="33"/>
      <c r="B287" s="13"/>
      <c r="F287" s="4"/>
      <c r="G287" s="19"/>
      <c r="H287" s="18"/>
      <c r="I287" s="15"/>
      <c r="K287" s="24"/>
    </row>
    <row r="288" spans="1:11" s="1" customFormat="1" ht="11.4" x14ac:dyDescent="0.2">
      <c r="A288" s="33"/>
      <c r="B288" s="13"/>
      <c r="F288" s="4"/>
      <c r="G288" s="19"/>
      <c r="H288" s="18"/>
      <c r="I288" s="15"/>
      <c r="K288" s="24"/>
    </row>
    <row r="289" spans="1:11" s="1" customFormat="1" ht="11.4" x14ac:dyDescent="0.2">
      <c r="A289" s="33"/>
      <c r="B289" s="13"/>
      <c r="F289" s="4"/>
      <c r="G289" s="19"/>
      <c r="H289" s="18"/>
      <c r="I289" s="15"/>
      <c r="K289" s="24"/>
    </row>
    <row r="290" spans="1:11" s="1" customFormat="1" ht="11.4" x14ac:dyDescent="0.2">
      <c r="A290" s="33"/>
      <c r="B290" s="13"/>
      <c r="F290" s="4"/>
      <c r="G290" s="19"/>
      <c r="H290" s="18"/>
      <c r="I290" s="15"/>
      <c r="K290" s="24"/>
    </row>
    <row r="291" spans="1:11" s="1" customFormat="1" ht="11.4" x14ac:dyDescent="0.2">
      <c r="A291" s="33"/>
      <c r="B291" s="13"/>
      <c r="F291" s="4"/>
      <c r="G291" s="19"/>
      <c r="H291" s="18"/>
      <c r="I291" s="15"/>
      <c r="K291" s="24"/>
    </row>
    <row r="292" spans="1:11" s="1" customFormat="1" ht="11.4" x14ac:dyDescent="0.2">
      <c r="A292" s="33"/>
      <c r="B292" s="13"/>
      <c r="F292" s="4"/>
      <c r="G292" s="19"/>
      <c r="H292" s="18"/>
      <c r="I292" s="15"/>
      <c r="K292" s="24"/>
    </row>
    <row r="293" spans="1:11" s="1" customFormat="1" ht="11.4" x14ac:dyDescent="0.2">
      <c r="A293" s="33"/>
      <c r="B293" s="13"/>
      <c r="F293" s="4"/>
      <c r="G293" s="19"/>
      <c r="H293" s="18"/>
      <c r="I293" s="15"/>
      <c r="K293" s="24"/>
    </row>
    <row r="294" spans="1:11" s="1" customFormat="1" ht="11.4" x14ac:dyDescent="0.2">
      <c r="A294" s="33"/>
      <c r="B294" s="13"/>
      <c r="F294" s="4"/>
      <c r="G294" s="19"/>
      <c r="H294" s="18"/>
      <c r="I294" s="15"/>
      <c r="K294" s="24"/>
    </row>
    <row r="295" spans="1:11" s="1" customFormat="1" ht="11.4" x14ac:dyDescent="0.2">
      <c r="A295" s="33"/>
      <c r="B295" s="13"/>
      <c r="F295" s="4"/>
      <c r="G295" s="19"/>
      <c r="H295" s="18"/>
      <c r="I295" s="15"/>
      <c r="K295" s="24"/>
    </row>
    <row r="296" spans="1:11" s="1" customFormat="1" ht="11.4" x14ac:dyDescent="0.2">
      <c r="A296" s="33"/>
      <c r="B296" s="13"/>
      <c r="F296" s="4"/>
      <c r="G296" s="19"/>
      <c r="H296" s="18"/>
      <c r="I296" s="15"/>
      <c r="K296" s="24"/>
    </row>
    <row r="297" spans="1:11" s="1" customFormat="1" ht="11.4" x14ac:dyDescent="0.2">
      <c r="A297" s="33"/>
      <c r="B297" s="13"/>
      <c r="F297" s="4"/>
      <c r="G297" s="19"/>
      <c r="H297" s="18"/>
      <c r="I297" s="15"/>
      <c r="K297" s="24"/>
    </row>
    <row r="298" spans="1:11" s="1" customFormat="1" ht="11.4" x14ac:dyDescent="0.2">
      <c r="A298" s="33"/>
      <c r="B298" s="13"/>
      <c r="F298" s="4"/>
      <c r="G298" s="19"/>
      <c r="H298" s="18"/>
      <c r="I298" s="15"/>
      <c r="K298" s="24"/>
    </row>
    <row r="299" spans="1:11" s="1" customFormat="1" ht="11.4" x14ac:dyDescent="0.2">
      <c r="A299" s="33"/>
      <c r="B299" s="13"/>
      <c r="F299" s="4"/>
      <c r="G299" s="19"/>
      <c r="H299" s="18"/>
      <c r="I299" s="15"/>
      <c r="K299" s="24"/>
    </row>
    <row r="300" spans="1:11" s="1" customFormat="1" ht="11.4" x14ac:dyDescent="0.2">
      <c r="A300" s="33"/>
      <c r="B300" s="13"/>
      <c r="F300" s="4"/>
      <c r="G300" s="19"/>
      <c r="H300" s="18"/>
      <c r="I300" s="15"/>
      <c r="K300" s="24"/>
    </row>
    <row r="301" spans="1:11" s="1" customFormat="1" ht="11.4" x14ac:dyDescent="0.2">
      <c r="A301" s="33"/>
      <c r="B301" s="13"/>
      <c r="F301" s="4"/>
      <c r="G301" s="19"/>
      <c r="H301" s="18"/>
      <c r="I301" s="15"/>
      <c r="K301" s="24"/>
    </row>
    <row r="302" spans="1:11" s="1" customFormat="1" ht="11.4" x14ac:dyDescent="0.2">
      <c r="A302" s="33"/>
      <c r="B302" s="13"/>
      <c r="F302" s="4"/>
      <c r="G302" s="19"/>
      <c r="H302" s="18"/>
      <c r="I302" s="15"/>
      <c r="K302" s="24"/>
    </row>
    <row r="303" spans="1:11" s="1" customFormat="1" ht="11.4" x14ac:dyDescent="0.2">
      <c r="A303" s="33"/>
      <c r="B303" s="13"/>
      <c r="F303" s="4"/>
      <c r="G303" s="19"/>
      <c r="H303" s="18"/>
      <c r="I303" s="15"/>
      <c r="K303" s="24"/>
    </row>
    <row r="304" spans="1:11" s="1" customFormat="1" ht="11.4" x14ac:dyDescent="0.2">
      <c r="A304" s="33"/>
      <c r="B304" s="13"/>
      <c r="F304" s="4"/>
      <c r="G304" s="19"/>
      <c r="H304" s="18"/>
      <c r="I304" s="15"/>
      <c r="K304" s="24"/>
    </row>
    <row r="305" spans="1:11" s="1" customFormat="1" ht="11.4" x14ac:dyDescent="0.2">
      <c r="A305" s="33"/>
      <c r="B305" s="13"/>
      <c r="F305" s="4"/>
      <c r="G305" s="19"/>
      <c r="H305" s="18"/>
      <c r="I305" s="15"/>
      <c r="K305" s="24"/>
    </row>
    <row r="306" spans="1:11" s="1" customFormat="1" ht="11.4" x14ac:dyDescent="0.2">
      <c r="A306" s="33"/>
      <c r="B306" s="13"/>
      <c r="F306" s="4"/>
      <c r="G306" s="19"/>
      <c r="H306" s="18"/>
      <c r="I306" s="15"/>
      <c r="K306" s="24"/>
    </row>
    <row r="307" spans="1:11" s="1" customFormat="1" ht="11.4" x14ac:dyDescent="0.2">
      <c r="A307" s="33"/>
      <c r="B307" s="13"/>
      <c r="F307" s="4"/>
      <c r="G307" s="19"/>
      <c r="H307" s="18"/>
      <c r="I307" s="15"/>
      <c r="K307" s="24"/>
    </row>
    <row r="308" spans="1:11" s="1" customFormat="1" ht="11.4" x14ac:dyDescent="0.2">
      <c r="A308" s="33"/>
      <c r="B308" s="13"/>
      <c r="F308" s="4"/>
      <c r="G308" s="19"/>
      <c r="H308" s="18"/>
      <c r="I308" s="15"/>
      <c r="K308" s="24"/>
    </row>
    <row r="309" spans="1:11" s="1" customFormat="1" ht="11.4" x14ac:dyDescent="0.2">
      <c r="A309" s="33"/>
      <c r="B309" s="13"/>
      <c r="F309" s="4"/>
      <c r="G309" s="19"/>
      <c r="H309" s="18"/>
      <c r="I309" s="15"/>
      <c r="K309" s="24"/>
    </row>
    <row r="310" spans="1:11" s="1" customFormat="1" ht="11.4" x14ac:dyDescent="0.2">
      <c r="A310" s="33"/>
      <c r="B310" s="13"/>
      <c r="F310" s="4"/>
      <c r="G310" s="19"/>
      <c r="H310" s="18"/>
      <c r="I310" s="15"/>
      <c r="K310" s="24"/>
    </row>
    <row r="311" spans="1:11" s="1" customFormat="1" ht="11.4" x14ac:dyDescent="0.2">
      <c r="A311" s="33"/>
      <c r="B311" s="13"/>
      <c r="F311" s="4"/>
      <c r="G311" s="19"/>
      <c r="H311" s="18"/>
      <c r="I311" s="15"/>
      <c r="K311" s="24"/>
    </row>
    <row r="312" spans="1:11" s="1" customFormat="1" ht="11.4" x14ac:dyDescent="0.2">
      <c r="A312" s="33"/>
      <c r="B312" s="13"/>
      <c r="F312" s="4"/>
      <c r="G312" s="19"/>
      <c r="H312" s="18"/>
      <c r="I312" s="15"/>
      <c r="K312" s="24"/>
    </row>
    <row r="313" spans="1:11" s="1" customFormat="1" ht="11.4" x14ac:dyDescent="0.2">
      <c r="A313" s="33"/>
      <c r="B313" s="13"/>
      <c r="F313" s="4"/>
      <c r="G313" s="19"/>
      <c r="H313" s="18"/>
      <c r="I313" s="15"/>
      <c r="K313" s="24"/>
    </row>
    <row r="314" spans="1:11" s="1" customFormat="1" ht="11.4" x14ac:dyDescent="0.2">
      <c r="A314" s="33"/>
      <c r="B314" s="13"/>
      <c r="F314" s="4"/>
      <c r="G314" s="19"/>
      <c r="H314" s="18"/>
      <c r="I314" s="15"/>
      <c r="K314" s="24"/>
    </row>
    <row r="315" spans="1:11" s="1" customFormat="1" ht="11.4" x14ac:dyDescent="0.2">
      <c r="A315" s="33"/>
      <c r="B315" s="13"/>
      <c r="F315" s="4"/>
      <c r="G315" s="19"/>
      <c r="H315" s="18"/>
      <c r="I315" s="15"/>
      <c r="K315" s="24"/>
    </row>
    <row r="316" spans="1:11" s="1" customFormat="1" ht="11.4" x14ac:dyDescent="0.2">
      <c r="A316" s="33"/>
      <c r="B316" s="13"/>
      <c r="F316" s="4"/>
      <c r="G316" s="19"/>
      <c r="H316" s="18"/>
      <c r="I316" s="15"/>
      <c r="K316" s="24"/>
    </row>
    <row r="317" spans="1:11" s="1" customFormat="1" ht="11.4" x14ac:dyDescent="0.2">
      <c r="A317" s="33"/>
      <c r="B317" s="13"/>
      <c r="F317" s="4"/>
      <c r="G317" s="19"/>
      <c r="H317" s="18"/>
      <c r="I317" s="15"/>
      <c r="K317" s="24"/>
    </row>
    <row r="318" spans="1:11" s="1" customFormat="1" ht="11.4" x14ac:dyDescent="0.2">
      <c r="A318" s="33"/>
      <c r="B318" s="13"/>
      <c r="F318" s="4"/>
      <c r="G318" s="19"/>
      <c r="H318" s="18"/>
      <c r="I318" s="15"/>
      <c r="K318" s="24"/>
    </row>
    <row r="319" spans="1:11" s="1" customFormat="1" ht="11.4" x14ac:dyDescent="0.2">
      <c r="A319" s="33"/>
      <c r="B319" s="13"/>
      <c r="F319" s="4"/>
      <c r="G319" s="19"/>
      <c r="H319" s="18"/>
      <c r="I319" s="15"/>
      <c r="K319" s="24"/>
    </row>
    <row r="320" spans="1:11" s="1" customFormat="1" ht="11.4" x14ac:dyDescent="0.2">
      <c r="A320" s="33"/>
      <c r="B320" s="13"/>
      <c r="F320" s="4"/>
      <c r="G320" s="19"/>
      <c r="H320" s="18"/>
      <c r="I320" s="15"/>
      <c r="K320" s="24"/>
    </row>
    <row r="321" spans="1:11" s="1" customFormat="1" ht="11.4" x14ac:dyDescent="0.2">
      <c r="A321" s="33"/>
      <c r="B321" s="13"/>
      <c r="F321" s="4"/>
      <c r="G321" s="19"/>
      <c r="H321" s="18"/>
      <c r="I321" s="15"/>
      <c r="K321" s="24"/>
    </row>
    <row r="322" spans="1:11" s="1" customFormat="1" ht="11.4" x14ac:dyDescent="0.2">
      <c r="A322" s="33"/>
      <c r="B322" s="13"/>
      <c r="F322" s="4"/>
      <c r="G322" s="19"/>
      <c r="H322" s="18"/>
      <c r="I322" s="15"/>
      <c r="K322" s="24"/>
    </row>
    <row r="323" spans="1:11" s="1" customFormat="1" ht="11.4" x14ac:dyDescent="0.2">
      <c r="A323" s="33"/>
      <c r="B323" s="13"/>
      <c r="F323" s="4"/>
      <c r="G323" s="19"/>
      <c r="H323" s="18"/>
      <c r="I323" s="15"/>
      <c r="K323" s="24"/>
    </row>
    <row r="324" spans="1:11" s="1" customFormat="1" ht="11.4" x14ac:dyDescent="0.2">
      <c r="A324" s="33"/>
      <c r="B324" s="13"/>
      <c r="F324" s="4"/>
      <c r="G324" s="19"/>
      <c r="H324" s="18"/>
      <c r="I324" s="15"/>
      <c r="K324" s="24"/>
    </row>
    <row r="325" spans="1:11" s="1" customFormat="1" ht="11.4" x14ac:dyDescent="0.2">
      <c r="A325" s="33"/>
      <c r="B325" s="13"/>
      <c r="F325" s="4"/>
      <c r="G325" s="19"/>
      <c r="H325" s="18"/>
      <c r="I325" s="15"/>
      <c r="K325" s="24"/>
    </row>
    <row r="326" spans="1:11" s="1" customFormat="1" ht="11.4" x14ac:dyDescent="0.2">
      <c r="A326" s="33"/>
      <c r="B326" s="13"/>
      <c r="F326" s="4"/>
      <c r="G326" s="19"/>
      <c r="H326" s="18"/>
      <c r="I326" s="15"/>
      <c r="K326" s="24"/>
    </row>
    <row r="327" spans="1:11" s="1" customFormat="1" ht="11.4" x14ac:dyDescent="0.2">
      <c r="A327" s="33"/>
      <c r="B327" s="13"/>
      <c r="F327" s="4"/>
      <c r="G327" s="19"/>
      <c r="H327" s="18"/>
      <c r="I327" s="15"/>
      <c r="K327" s="24"/>
    </row>
    <row r="328" spans="1:11" s="1" customFormat="1" ht="11.4" x14ac:dyDescent="0.2">
      <c r="A328" s="33"/>
      <c r="B328" s="13"/>
      <c r="F328" s="4"/>
      <c r="G328" s="19"/>
      <c r="H328" s="18"/>
      <c r="I328" s="15"/>
      <c r="K328" s="24"/>
    </row>
    <row r="329" spans="1:11" s="1" customFormat="1" ht="11.4" x14ac:dyDescent="0.2">
      <c r="A329" s="33"/>
      <c r="B329" s="13"/>
      <c r="F329" s="4"/>
      <c r="G329" s="19"/>
      <c r="H329" s="18"/>
      <c r="I329" s="15"/>
      <c r="K329" s="24"/>
    </row>
    <row r="330" spans="1:11" s="1" customFormat="1" ht="11.4" x14ac:dyDescent="0.2">
      <c r="A330" s="33"/>
      <c r="B330" s="13"/>
      <c r="F330" s="4"/>
      <c r="G330" s="19"/>
      <c r="H330" s="18"/>
      <c r="I330" s="15"/>
      <c r="K330" s="24"/>
    </row>
    <row r="331" spans="1:11" s="1" customFormat="1" ht="11.4" x14ac:dyDescent="0.2">
      <c r="A331" s="33"/>
      <c r="B331" s="13"/>
      <c r="F331" s="4"/>
      <c r="G331" s="19"/>
      <c r="H331" s="18"/>
      <c r="I331" s="15"/>
      <c r="K331" s="24"/>
    </row>
    <row r="332" spans="1:11" s="1" customFormat="1" ht="11.4" x14ac:dyDescent="0.2">
      <c r="A332" s="33"/>
      <c r="B332" s="13"/>
      <c r="F332" s="4"/>
      <c r="G332" s="19"/>
      <c r="H332" s="18"/>
      <c r="I332" s="15"/>
      <c r="K332" s="24"/>
    </row>
    <row r="333" spans="1:11" s="1" customFormat="1" ht="11.4" x14ac:dyDescent="0.2">
      <c r="A333" s="33"/>
      <c r="B333" s="13"/>
      <c r="F333" s="4"/>
      <c r="G333" s="19"/>
      <c r="H333" s="18"/>
      <c r="I333" s="15"/>
      <c r="K333" s="24"/>
    </row>
    <row r="334" spans="1:11" s="1" customFormat="1" ht="11.4" x14ac:dyDescent="0.2">
      <c r="A334" s="33"/>
      <c r="B334" s="13"/>
      <c r="F334" s="4"/>
      <c r="G334" s="19"/>
      <c r="H334" s="18"/>
      <c r="I334" s="15"/>
      <c r="K334" s="24"/>
    </row>
    <row r="335" spans="1:11" s="1" customFormat="1" ht="11.4" x14ac:dyDescent="0.2">
      <c r="A335" s="33"/>
      <c r="B335" s="13"/>
      <c r="F335" s="4"/>
      <c r="G335" s="19"/>
      <c r="H335" s="18"/>
      <c r="I335" s="15"/>
      <c r="K335" s="24"/>
    </row>
    <row r="336" spans="1:11" s="1" customFormat="1" ht="11.4" x14ac:dyDescent="0.2">
      <c r="A336" s="33"/>
      <c r="B336" s="13"/>
      <c r="F336" s="4"/>
      <c r="G336" s="19"/>
      <c r="H336" s="18"/>
      <c r="I336" s="15"/>
      <c r="K336" s="24"/>
    </row>
    <row r="337" spans="1:11" s="1" customFormat="1" ht="11.4" x14ac:dyDescent="0.2">
      <c r="A337" s="33"/>
      <c r="B337" s="13"/>
      <c r="F337" s="4"/>
      <c r="G337" s="19"/>
      <c r="H337" s="18"/>
      <c r="I337" s="15"/>
      <c r="K337" s="24"/>
    </row>
    <row r="338" spans="1:11" s="1" customFormat="1" ht="11.4" x14ac:dyDescent="0.2">
      <c r="A338" s="33"/>
      <c r="B338" s="13"/>
      <c r="F338" s="4"/>
      <c r="G338" s="19"/>
      <c r="H338" s="18"/>
      <c r="I338" s="15"/>
      <c r="K338" s="24"/>
    </row>
    <row r="339" spans="1:11" s="1" customFormat="1" ht="11.4" x14ac:dyDescent="0.2">
      <c r="A339" s="33"/>
      <c r="B339" s="13"/>
      <c r="F339" s="4"/>
      <c r="G339" s="19"/>
      <c r="H339" s="18"/>
      <c r="I339" s="15"/>
      <c r="K339" s="24"/>
    </row>
    <row r="340" spans="1:11" s="1" customFormat="1" ht="11.4" x14ac:dyDescent="0.2">
      <c r="A340" s="33"/>
      <c r="B340" s="13"/>
      <c r="F340" s="4"/>
      <c r="G340" s="19"/>
      <c r="H340" s="18"/>
      <c r="I340" s="15"/>
      <c r="K340" s="24"/>
    </row>
    <row r="341" spans="1:11" s="1" customFormat="1" ht="11.4" x14ac:dyDescent="0.2">
      <c r="A341" s="33"/>
      <c r="B341" s="13"/>
      <c r="F341" s="4"/>
      <c r="G341" s="19"/>
      <c r="H341" s="18"/>
      <c r="I341" s="15"/>
      <c r="K341" s="24"/>
    </row>
    <row r="342" spans="1:11" s="1" customFormat="1" ht="11.4" x14ac:dyDescent="0.2">
      <c r="A342" s="33"/>
      <c r="B342" s="13"/>
      <c r="F342" s="4"/>
      <c r="G342" s="19"/>
      <c r="H342" s="18"/>
      <c r="I342" s="15"/>
      <c r="K342" s="24"/>
    </row>
    <row r="343" spans="1:11" s="1" customFormat="1" ht="11.4" x14ac:dyDescent="0.2">
      <c r="A343" s="33"/>
      <c r="B343" s="13"/>
      <c r="F343" s="4"/>
      <c r="G343" s="19"/>
      <c r="H343" s="18"/>
      <c r="I343" s="15"/>
      <c r="K343" s="24"/>
    </row>
    <row r="344" spans="1:11" s="1" customFormat="1" ht="11.4" x14ac:dyDescent="0.2">
      <c r="A344" s="33"/>
      <c r="B344" s="13"/>
      <c r="F344" s="4"/>
      <c r="G344" s="19"/>
      <c r="H344" s="18"/>
      <c r="I344" s="15"/>
      <c r="K344" s="24"/>
    </row>
    <row r="345" spans="1:11" s="1" customFormat="1" ht="11.4" x14ac:dyDescent="0.2">
      <c r="A345" s="33"/>
      <c r="B345" s="13"/>
      <c r="F345" s="4"/>
      <c r="G345" s="19"/>
      <c r="H345" s="18"/>
      <c r="I345" s="15"/>
      <c r="K345" s="24"/>
    </row>
    <row r="346" spans="1:11" s="1" customFormat="1" ht="11.4" x14ac:dyDescent="0.2">
      <c r="A346" s="33"/>
      <c r="B346" s="13"/>
      <c r="F346" s="4"/>
      <c r="G346" s="19"/>
      <c r="H346" s="18"/>
      <c r="I346" s="15"/>
      <c r="K346" s="24"/>
    </row>
    <row r="347" spans="1:11" s="1" customFormat="1" ht="11.4" x14ac:dyDescent="0.2">
      <c r="A347" s="33"/>
      <c r="B347" s="13"/>
      <c r="F347" s="4"/>
      <c r="G347" s="19"/>
      <c r="H347" s="18"/>
      <c r="I347" s="15"/>
      <c r="K347" s="24"/>
    </row>
    <row r="348" spans="1:11" s="1" customFormat="1" ht="11.4" x14ac:dyDescent="0.2">
      <c r="A348" s="33"/>
      <c r="B348" s="13"/>
      <c r="F348" s="4"/>
      <c r="G348" s="19"/>
      <c r="H348" s="18"/>
      <c r="I348" s="15"/>
      <c r="K348" s="24"/>
    </row>
    <row r="349" spans="1:11" s="1" customFormat="1" ht="11.4" x14ac:dyDescent="0.2">
      <c r="A349" s="33"/>
      <c r="B349" s="13"/>
      <c r="F349" s="4"/>
      <c r="G349" s="19"/>
      <c r="H349" s="18"/>
      <c r="I349" s="15"/>
      <c r="K349" s="24"/>
    </row>
    <row r="350" spans="1:11" s="1" customFormat="1" ht="11.4" x14ac:dyDescent="0.2">
      <c r="A350" s="33"/>
      <c r="B350" s="13"/>
      <c r="F350" s="4"/>
      <c r="G350" s="19"/>
      <c r="H350" s="18"/>
      <c r="I350" s="15"/>
      <c r="K350" s="24"/>
    </row>
    <row r="351" spans="1:11" s="1" customFormat="1" ht="11.4" x14ac:dyDescent="0.2">
      <c r="A351" s="33"/>
      <c r="B351" s="13"/>
      <c r="F351" s="4"/>
      <c r="G351" s="19"/>
      <c r="H351" s="18"/>
      <c r="I351" s="15"/>
      <c r="K351" s="24"/>
    </row>
    <row r="352" spans="1:11" s="1" customFormat="1" ht="11.4" x14ac:dyDescent="0.2">
      <c r="A352" s="33"/>
      <c r="B352" s="13"/>
      <c r="F352" s="4"/>
      <c r="G352" s="19"/>
      <c r="H352" s="18"/>
      <c r="I352" s="15"/>
      <c r="K352" s="24"/>
    </row>
    <row r="353" spans="1:11" s="1" customFormat="1" ht="11.4" x14ac:dyDescent="0.2">
      <c r="A353" s="33"/>
      <c r="B353" s="13"/>
      <c r="F353" s="4"/>
      <c r="G353" s="19"/>
      <c r="H353" s="18"/>
      <c r="I353" s="15"/>
      <c r="K353" s="24"/>
    </row>
    <row r="354" spans="1:11" s="1" customFormat="1" ht="11.4" x14ac:dyDescent="0.2">
      <c r="A354" s="33"/>
      <c r="B354" s="13"/>
      <c r="F354" s="4"/>
      <c r="G354" s="19"/>
      <c r="H354" s="18"/>
      <c r="I354" s="15"/>
      <c r="K354" s="24"/>
    </row>
    <row r="355" spans="1:11" s="1" customFormat="1" ht="11.4" x14ac:dyDescent="0.2">
      <c r="A355" s="33"/>
      <c r="B355" s="13"/>
      <c r="F355" s="4"/>
      <c r="G355" s="19"/>
      <c r="H355" s="18"/>
      <c r="I355" s="15"/>
      <c r="K355" s="24"/>
    </row>
    <row r="356" spans="1:11" s="1" customFormat="1" ht="11.4" x14ac:dyDescent="0.2">
      <c r="A356" s="33"/>
      <c r="B356" s="13"/>
      <c r="F356" s="4"/>
      <c r="G356" s="19"/>
      <c r="H356" s="18"/>
      <c r="I356" s="15"/>
      <c r="K356" s="24"/>
    </row>
    <row r="357" spans="1:11" s="1" customFormat="1" ht="11.4" x14ac:dyDescent="0.2">
      <c r="A357" s="33"/>
      <c r="B357" s="13"/>
      <c r="F357" s="4"/>
      <c r="G357" s="19"/>
      <c r="H357" s="18"/>
      <c r="I357" s="15"/>
      <c r="K357" s="24"/>
    </row>
    <row r="358" spans="1:11" s="1" customFormat="1" ht="11.4" x14ac:dyDescent="0.2">
      <c r="A358" s="33"/>
      <c r="B358" s="13"/>
      <c r="F358" s="4"/>
      <c r="G358" s="19"/>
      <c r="H358" s="18"/>
      <c r="I358" s="15"/>
      <c r="K358" s="24"/>
    </row>
    <row r="359" spans="1:11" s="1" customFormat="1" ht="11.4" x14ac:dyDescent="0.2">
      <c r="A359" s="33"/>
      <c r="B359" s="13"/>
      <c r="F359" s="4"/>
      <c r="G359" s="19"/>
      <c r="H359" s="18"/>
      <c r="I359" s="15"/>
      <c r="K359" s="24"/>
    </row>
    <row r="360" spans="1:11" s="1" customFormat="1" ht="11.4" x14ac:dyDescent="0.2">
      <c r="A360" s="33"/>
      <c r="B360" s="13"/>
      <c r="F360" s="4"/>
      <c r="G360" s="19"/>
      <c r="H360" s="18"/>
      <c r="I360" s="15"/>
      <c r="K360" s="24"/>
    </row>
    <row r="361" spans="1:11" s="1" customFormat="1" ht="11.4" x14ac:dyDescent="0.2">
      <c r="A361" s="33"/>
      <c r="B361" s="13"/>
      <c r="F361" s="4"/>
      <c r="G361" s="19"/>
      <c r="H361" s="18"/>
      <c r="I361" s="15"/>
      <c r="K361" s="24"/>
    </row>
    <row r="362" spans="1:11" s="1" customFormat="1" ht="11.4" x14ac:dyDescent="0.2">
      <c r="A362" s="33"/>
      <c r="B362" s="13"/>
      <c r="F362" s="4"/>
      <c r="G362" s="19"/>
      <c r="H362" s="18"/>
      <c r="I362" s="15"/>
      <c r="K362" s="24"/>
    </row>
    <row r="363" spans="1:11" s="1" customFormat="1" ht="11.4" x14ac:dyDescent="0.2">
      <c r="A363" s="33"/>
      <c r="B363" s="13"/>
      <c r="F363" s="4"/>
      <c r="G363" s="19"/>
      <c r="H363" s="18"/>
      <c r="I363" s="15"/>
      <c r="K363" s="24"/>
    </row>
    <row r="364" spans="1:11" s="1" customFormat="1" ht="11.4" x14ac:dyDescent="0.2">
      <c r="A364" s="33"/>
      <c r="B364" s="13"/>
      <c r="F364" s="4"/>
      <c r="G364" s="19"/>
      <c r="H364" s="18"/>
      <c r="I364" s="15"/>
      <c r="K364" s="24"/>
    </row>
    <row r="365" spans="1:11" s="1" customFormat="1" ht="11.4" x14ac:dyDescent="0.2">
      <c r="A365" s="33"/>
      <c r="B365" s="13"/>
      <c r="F365" s="4"/>
      <c r="G365" s="19"/>
      <c r="H365" s="18"/>
      <c r="I365" s="15"/>
      <c r="K365" s="24"/>
    </row>
    <row r="366" spans="1:11" s="1" customFormat="1" ht="11.4" x14ac:dyDescent="0.2">
      <c r="A366" s="33"/>
      <c r="B366" s="13"/>
      <c r="F366" s="4"/>
      <c r="G366" s="19"/>
      <c r="H366" s="18"/>
      <c r="I366" s="15"/>
      <c r="K366" s="24"/>
    </row>
    <row r="367" spans="1:11" s="1" customFormat="1" ht="11.4" x14ac:dyDescent="0.2">
      <c r="A367" s="33"/>
      <c r="B367" s="13"/>
      <c r="F367" s="4"/>
      <c r="G367" s="19"/>
      <c r="H367" s="18"/>
      <c r="I367" s="15"/>
      <c r="K367" s="24"/>
    </row>
    <row r="368" spans="1:11" s="1" customFormat="1" ht="11.4" x14ac:dyDescent="0.2">
      <c r="A368" s="33"/>
      <c r="B368" s="13"/>
      <c r="F368" s="4"/>
      <c r="G368" s="19"/>
      <c r="H368" s="18"/>
      <c r="I368" s="15"/>
      <c r="K368" s="24"/>
    </row>
    <row r="369" spans="1:11" s="1" customFormat="1" ht="11.4" x14ac:dyDescent="0.2">
      <c r="A369" s="33"/>
      <c r="B369" s="13"/>
      <c r="F369" s="4"/>
      <c r="G369" s="19"/>
      <c r="H369" s="18"/>
      <c r="I369" s="15"/>
      <c r="K369" s="24"/>
    </row>
    <row r="370" spans="1:11" x14ac:dyDescent="0.25">
      <c r="A370" s="33"/>
      <c r="B370" s="13"/>
      <c r="C370" s="1"/>
      <c r="D370" s="1"/>
      <c r="E370" s="1"/>
      <c r="F370" s="4"/>
      <c r="G370" s="19"/>
    </row>
  </sheetData>
  <phoneticPr fontId="0" type="noConversion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4"/>
  <sheetViews>
    <sheetView tabSelected="1" zoomScaleNormal="100" workbookViewId="0">
      <pane xSplit="2" ySplit="1" topLeftCell="C35" activePane="bottomRight" state="frozen"/>
      <selection pane="topRight" activeCell="B1" sqref="B1"/>
      <selection pane="bottomLeft" activeCell="A2" sqref="A2"/>
      <selection pane="bottomRight" activeCell="G41" sqref="G41"/>
    </sheetView>
  </sheetViews>
  <sheetFormatPr defaultColWidth="9.109375" defaultRowHeight="14.4" x14ac:dyDescent="0.25"/>
  <cols>
    <col min="1" max="1" width="5.6640625" style="48" customWidth="1"/>
    <col min="2" max="2" width="27.109375" style="48" customWidth="1"/>
    <col min="3" max="3" width="11.44140625" style="48" customWidth="1"/>
    <col min="4" max="4" width="2.33203125" style="67" customWidth="1"/>
    <col min="5" max="8" width="11.44140625" style="67" customWidth="1"/>
    <col min="9" max="9" width="2.33203125" style="67" customWidth="1"/>
    <col min="10" max="10" width="5.33203125" style="48" customWidth="1"/>
    <col min="11" max="12" width="9.109375" style="48"/>
    <col min="13" max="13" width="5.33203125" style="48" customWidth="1"/>
    <col min="14" max="16384" width="9.109375" style="48"/>
  </cols>
  <sheetData>
    <row r="1" spans="1:13" ht="48" customHeight="1" x14ac:dyDescent="0.25">
      <c r="A1" s="69"/>
      <c r="B1" s="69"/>
      <c r="C1" s="70" t="s">
        <v>68</v>
      </c>
      <c r="D1" s="49"/>
      <c r="E1" s="71" t="s">
        <v>72</v>
      </c>
      <c r="F1" s="71" t="s">
        <v>73</v>
      </c>
      <c r="G1" s="50" t="s">
        <v>38</v>
      </c>
      <c r="H1" s="50" t="s">
        <v>74</v>
      </c>
      <c r="I1" s="50"/>
      <c r="J1" s="69"/>
      <c r="K1" s="69"/>
      <c r="L1" s="69"/>
      <c r="M1" s="69"/>
    </row>
    <row r="2" spans="1:13" x14ac:dyDescent="0.25">
      <c r="A2" s="69"/>
      <c r="B2" s="72" t="s">
        <v>9</v>
      </c>
      <c r="C2" s="58"/>
      <c r="D2" s="52"/>
      <c r="E2" s="53"/>
      <c r="F2" s="53"/>
      <c r="G2" s="53"/>
      <c r="H2" s="53"/>
      <c r="I2" s="53"/>
      <c r="J2" s="69"/>
      <c r="K2" s="69"/>
      <c r="L2" s="69"/>
      <c r="M2" s="69"/>
    </row>
    <row r="3" spans="1:13" x14ac:dyDescent="0.25">
      <c r="A3" s="63" t="s">
        <v>16</v>
      </c>
      <c r="B3" s="63" t="s">
        <v>2</v>
      </c>
      <c r="C3" s="58">
        <v>13060</v>
      </c>
      <c r="D3" s="54"/>
      <c r="E3" s="53">
        <f>SUMIF(Receipts!E:E,A3,Receipts!G:G)</f>
        <v>15803</v>
      </c>
      <c r="F3" s="53">
        <v>0</v>
      </c>
      <c r="G3" s="53">
        <f t="shared" ref="G3:G6" si="0">SUM(E3:F3)</f>
        <v>15803</v>
      </c>
      <c r="H3" s="53"/>
      <c r="I3" s="53"/>
      <c r="J3" s="69"/>
      <c r="K3" s="69"/>
      <c r="L3" s="69"/>
      <c r="M3" s="69"/>
    </row>
    <row r="4" spans="1:13" x14ac:dyDescent="0.25">
      <c r="A4" s="69" t="s">
        <v>17</v>
      </c>
      <c r="B4" s="69" t="s">
        <v>110</v>
      </c>
      <c r="C4" s="58">
        <v>0</v>
      </c>
      <c r="D4" s="54"/>
      <c r="E4" s="53">
        <f>SUMIF(Receipts!E:E,A4,Receipts!G:G)</f>
        <v>12134.1</v>
      </c>
      <c r="F4" s="53"/>
      <c r="G4" s="53">
        <f t="shared" si="0"/>
        <v>12134.1</v>
      </c>
      <c r="H4" s="53"/>
      <c r="I4" s="53"/>
      <c r="J4" s="69"/>
      <c r="K4" s="69"/>
      <c r="L4" s="69"/>
      <c r="M4" s="69"/>
    </row>
    <row r="5" spans="1:13" x14ac:dyDescent="0.25">
      <c r="A5" s="69" t="s">
        <v>34</v>
      </c>
      <c r="B5" s="69" t="s">
        <v>3</v>
      </c>
      <c r="C5" s="58"/>
      <c r="D5" s="54"/>
      <c r="E5" s="53">
        <f>SUMIF(Receipts!E:E,A5,Receipts!G:G)</f>
        <v>799.27</v>
      </c>
      <c r="F5" s="53"/>
      <c r="G5" s="53">
        <f t="shared" si="0"/>
        <v>799.27</v>
      </c>
      <c r="H5" s="53"/>
      <c r="I5" s="53"/>
      <c r="J5" s="69"/>
      <c r="K5" s="69"/>
      <c r="L5" s="69"/>
      <c r="M5" s="69"/>
    </row>
    <row r="6" spans="1:13" s="51" customFormat="1" x14ac:dyDescent="0.25">
      <c r="A6" s="72"/>
      <c r="B6" s="72"/>
      <c r="C6" s="73">
        <f>SUM(C3:C5)</f>
        <v>13060</v>
      </c>
      <c r="D6" s="56"/>
      <c r="E6" s="57">
        <f>SUM(E3:E5)</f>
        <v>28736.37</v>
      </c>
      <c r="F6" s="57">
        <f>SUM(F3:F5)</f>
        <v>0</v>
      </c>
      <c r="G6" s="57">
        <f t="shared" si="0"/>
        <v>28736.37</v>
      </c>
      <c r="H6" s="57">
        <f>SUM(H3:H5)</f>
        <v>0</v>
      </c>
      <c r="I6" s="57"/>
      <c r="J6" s="72"/>
      <c r="K6" s="72"/>
      <c r="L6" s="72"/>
      <c r="M6" s="72"/>
    </row>
    <row r="7" spans="1:13" x14ac:dyDescent="0.25">
      <c r="A7" s="69"/>
      <c r="B7" s="69"/>
      <c r="C7" s="58"/>
      <c r="D7" s="54"/>
      <c r="E7" s="53"/>
      <c r="F7" s="53"/>
      <c r="G7" s="53"/>
      <c r="H7" s="53"/>
      <c r="I7" s="53"/>
      <c r="J7" s="69"/>
      <c r="K7" s="69"/>
      <c r="L7" s="69"/>
      <c r="M7" s="69"/>
    </row>
    <row r="8" spans="1:13" x14ac:dyDescent="0.25">
      <c r="A8" s="69"/>
      <c r="B8" s="69"/>
      <c r="C8" s="58"/>
      <c r="D8" s="54"/>
      <c r="E8" s="53"/>
      <c r="F8" s="53"/>
      <c r="G8" s="53"/>
      <c r="H8" s="53"/>
      <c r="I8" s="53"/>
      <c r="J8" s="69"/>
      <c r="K8" s="69"/>
      <c r="L8" s="69"/>
      <c r="M8" s="69"/>
    </row>
    <row r="9" spans="1:13" x14ac:dyDescent="0.25">
      <c r="A9" s="69"/>
      <c r="B9" s="72" t="s">
        <v>18</v>
      </c>
      <c r="C9" s="58"/>
      <c r="D9" s="54"/>
      <c r="E9" s="53"/>
      <c r="F9" s="53"/>
      <c r="G9" s="53"/>
      <c r="H9" s="53"/>
      <c r="I9" s="53"/>
      <c r="J9" s="69"/>
      <c r="K9" s="69"/>
      <c r="L9" s="69"/>
      <c r="M9" s="69"/>
    </row>
    <row r="10" spans="1:13" x14ac:dyDescent="0.25">
      <c r="A10" s="69" t="s">
        <v>19</v>
      </c>
      <c r="B10" s="69" t="s">
        <v>13</v>
      </c>
      <c r="C10" s="58">
        <v>3400</v>
      </c>
      <c r="D10" s="54"/>
      <c r="E10" s="53">
        <f>SUMIF(Payments!E:E,A10,Payments!G:G)</f>
        <v>2476.66</v>
      </c>
      <c r="F10" s="53"/>
      <c r="G10" s="53">
        <f t="shared" ref="G10:G30" si="1">SUM(E10:F10)</f>
        <v>2476.66</v>
      </c>
      <c r="H10" s="53">
        <v>4000</v>
      </c>
      <c r="I10" s="53"/>
      <c r="J10" s="69"/>
      <c r="K10" s="69"/>
      <c r="L10" s="69"/>
      <c r="M10" s="69"/>
    </row>
    <row r="11" spans="1:13" x14ac:dyDescent="0.25">
      <c r="A11" s="69" t="s">
        <v>20</v>
      </c>
      <c r="B11" s="69" t="s">
        <v>15</v>
      </c>
      <c r="C11" s="58">
        <v>100</v>
      </c>
      <c r="D11" s="54"/>
      <c r="E11" s="53">
        <f>SUMIF(Payments!E:E,A11,Payments!G:G)</f>
        <v>276</v>
      </c>
      <c r="F11" s="53"/>
      <c r="G11" s="53">
        <f t="shared" si="1"/>
        <v>276</v>
      </c>
      <c r="H11" s="53">
        <v>220</v>
      </c>
      <c r="I11" s="53"/>
      <c r="J11" s="69"/>
      <c r="K11" s="69"/>
      <c r="L11" s="69"/>
      <c r="M11" s="69"/>
    </row>
    <row r="12" spans="1:13" x14ac:dyDescent="0.25">
      <c r="A12" s="69" t="s">
        <v>21</v>
      </c>
      <c r="B12" s="69" t="s">
        <v>0</v>
      </c>
      <c r="C12" s="58">
        <v>800</v>
      </c>
      <c r="D12" s="54"/>
      <c r="E12" s="53">
        <f>SUMIF(Payments!E:E,A12,Payments!G:G)</f>
        <v>814.93000000000006</v>
      </c>
      <c r="F12" s="53"/>
      <c r="G12" s="53">
        <f t="shared" si="1"/>
        <v>814.93000000000006</v>
      </c>
      <c r="H12" s="53">
        <v>610</v>
      </c>
      <c r="I12" s="53"/>
      <c r="J12" s="69"/>
      <c r="K12" s="69"/>
      <c r="L12" s="69"/>
      <c r="M12" s="69"/>
    </row>
    <row r="13" spans="1:13" x14ac:dyDescent="0.25">
      <c r="A13" s="69" t="s">
        <v>22</v>
      </c>
      <c r="B13" s="69" t="s">
        <v>80</v>
      </c>
      <c r="C13" s="58">
        <v>100</v>
      </c>
      <c r="D13" s="54"/>
      <c r="E13" s="53">
        <f>SUMIF(Payments!E:E,A13,Payments!G:G)</f>
        <v>289.31</v>
      </c>
      <c r="F13" s="53"/>
      <c r="G13" s="53">
        <f t="shared" si="1"/>
        <v>289.31</v>
      </c>
      <c r="H13" s="53">
        <v>125</v>
      </c>
      <c r="I13" s="53"/>
      <c r="J13" s="69"/>
      <c r="K13" s="69"/>
      <c r="L13" s="69"/>
      <c r="M13" s="69"/>
    </row>
    <row r="14" spans="1:13" x14ac:dyDescent="0.25">
      <c r="A14" s="69" t="s">
        <v>23</v>
      </c>
      <c r="B14" s="69" t="s">
        <v>24</v>
      </c>
      <c r="C14" s="58">
        <v>200</v>
      </c>
      <c r="D14" s="54"/>
      <c r="E14" s="53">
        <f>SUMIF(Payments!E:E,A14,Payments!G:G)</f>
        <v>341.30999999999995</v>
      </c>
      <c r="F14" s="53"/>
      <c r="G14" s="53">
        <f t="shared" si="1"/>
        <v>341.30999999999995</v>
      </c>
      <c r="H14" s="53">
        <v>400</v>
      </c>
      <c r="I14" s="53"/>
      <c r="J14" s="69"/>
      <c r="K14" s="69"/>
      <c r="L14" s="69"/>
      <c r="M14" s="69"/>
    </row>
    <row r="15" spans="1:13" x14ac:dyDescent="0.25">
      <c r="A15" s="63" t="s">
        <v>25</v>
      </c>
      <c r="B15" s="63" t="s">
        <v>66</v>
      </c>
      <c r="C15" s="58">
        <v>0</v>
      </c>
      <c r="D15" s="54"/>
      <c r="E15" s="53">
        <f>SUMIF(Payments!E:E,A15,Payments!G:G)</f>
        <v>0</v>
      </c>
      <c r="F15" s="53"/>
      <c r="G15" s="53">
        <f t="shared" si="1"/>
        <v>0</v>
      </c>
      <c r="H15" s="53">
        <v>0</v>
      </c>
      <c r="I15" s="53"/>
      <c r="J15" s="69"/>
      <c r="K15" s="69"/>
      <c r="L15" s="69"/>
      <c r="M15" s="69"/>
    </row>
    <row r="16" spans="1:13" x14ac:dyDescent="0.25">
      <c r="A16" s="69" t="s">
        <v>26</v>
      </c>
      <c r="B16" s="69" t="s">
        <v>49</v>
      </c>
      <c r="C16" s="58">
        <v>1900</v>
      </c>
      <c r="D16" s="54"/>
      <c r="E16" s="53">
        <f>SUMIF(Payments!E:E,A16,Payments!G:G)</f>
        <v>3024</v>
      </c>
      <c r="F16" s="53"/>
      <c r="G16" s="53">
        <f t="shared" si="1"/>
        <v>3024</v>
      </c>
      <c r="H16" s="53">
        <v>3000</v>
      </c>
      <c r="I16" s="53"/>
      <c r="J16" s="69"/>
      <c r="K16" s="69"/>
      <c r="L16" s="69"/>
      <c r="M16" s="69"/>
    </row>
    <row r="17" spans="1:13" x14ac:dyDescent="0.25">
      <c r="A17" s="69" t="s">
        <v>27</v>
      </c>
      <c r="B17" s="69" t="s">
        <v>85</v>
      </c>
      <c r="C17" s="58">
        <v>620</v>
      </c>
      <c r="D17" s="54"/>
      <c r="E17" s="53">
        <f>SUMIF(Payments!E:E,A17,Payments!G:G)</f>
        <v>367.52000000000004</v>
      </c>
      <c r="F17" s="53"/>
      <c r="G17" s="53">
        <f t="shared" si="1"/>
        <v>367.52000000000004</v>
      </c>
      <c r="H17" s="53">
        <v>1000</v>
      </c>
      <c r="I17" s="53"/>
      <c r="J17" s="69"/>
      <c r="K17" s="69"/>
      <c r="L17" s="69"/>
      <c r="M17" s="69"/>
    </row>
    <row r="18" spans="1:13" x14ac:dyDescent="0.25">
      <c r="A18" s="69" t="s">
        <v>28</v>
      </c>
      <c r="B18" s="69" t="s">
        <v>81</v>
      </c>
      <c r="C18" s="58">
        <v>200</v>
      </c>
      <c r="D18" s="54"/>
      <c r="E18" s="53">
        <f>SUMIF(Payments!E:E,A18,Payments!G:G)</f>
        <v>0</v>
      </c>
      <c r="F18" s="53"/>
      <c r="G18" s="53">
        <f t="shared" si="1"/>
        <v>0</v>
      </c>
      <c r="H18" s="53">
        <v>100</v>
      </c>
      <c r="I18" s="53"/>
      <c r="J18" s="69"/>
      <c r="K18" s="69"/>
      <c r="L18" s="69"/>
      <c r="M18" s="69"/>
    </row>
    <row r="19" spans="1:13" x14ac:dyDescent="0.25">
      <c r="A19" s="69" t="s">
        <v>29</v>
      </c>
      <c r="B19" s="69" t="s">
        <v>82</v>
      </c>
      <c r="C19" s="58">
        <v>100</v>
      </c>
      <c r="D19" s="54"/>
      <c r="E19" s="53">
        <f>SUMIF(Payments!E:E,A19,Payments!G:G)</f>
        <v>0</v>
      </c>
      <c r="F19" s="53"/>
      <c r="G19" s="53">
        <f t="shared" si="1"/>
        <v>0</v>
      </c>
      <c r="H19" s="53">
        <v>80</v>
      </c>
      <c r="I19" s="53"/>
      <c r="J19" s="69"/>
      <c r="K19" s="69"/>
      <c r="L19" s="69"/>
      <c r="M19" s="69"/>
    </row>
    <row r="20" spans="1:13" x14ac:dyDescent="0.25">
      <c r="A20" s="69" t="s">
        <v>1</v>
      </c>
      <c r="B20" s="69" t="s">
        <v>5</v>
      </c>
      <c r="C20" s="58">
        <v>550</v>
      </c>
      <c r="D20" s="54"/>
      <c r="E20" s="53">
        <f>SUMIF(Payments!E:E,A20,Payments!G:G)</f>
        <v>40</v>
      </c>
      <c r="F20" s="53"/>
      <c r="G20" s="53">
        <f t="shared" si="1"/>
        <v>40</v>
      </c>
      <c r="H20" s="53">
        <v>120</v>
      </c>
      <c r="I20" s="53"/>
      <c r="J20" s="69"/>
      <c r="K20" s="69"/>
      <c r="L20" s="69"/>
      <c r="M20" s="69"/>
    </row>
    <row r="21" spans="1:13" x14ac:dyDescent="0.25">
      <c r="A21" s="69" t="s">
        <v>50</v>
      </c>
      <c r="B21" s="69" t="s">
        <v>58</v>
      </c>
      <c r="C21" s="58">
        <v>185</v>
      </c>
      <c r="D21" s="54"/>
      <c r="E21" s="53">
        <f>SUMIF(Payments!E:E,A21,Payments!G:G)</f>
        <v>305.39999999999998</v>
      </c>
      <c r="F21" s="53"/>
      <c r="G21" s="53">
        <f t="shared" si="1"/>
        <v>305.39999999999998</v>
      </c>
      <c r="H21" s="53">
        <v>320</v>
      </c>
      <c r="I21" s="53"/>
      <c r="J21" s="69"/>
      <c r="K21" s="69"/>
      <c r="L21" s="69"/>
      <c r="M21" s="69"/>
    </row>
    <row r="22" spans="1:13" x14ac:dyDescent="0.25">
      <c r="A22" s="69" t="s">
        <v>51</v>
      </c>
      <c r="B22" s="69" t="s">
        <v>44</v>
      </c>
      <c r="C22" s="58">
        <v>675</v>
      </c>
      <c r="D22" s="54"/>
      <c r="E22" s="53">
        <f>SUMIF(Payments!E:E,A22,Payments!G:G)</f>
        <v>0</v>
      </c>
      <c r="F22" s="53"/>
      <c r="G22" s="53">
        <f t="shared" si="1"/>
        <v>0</v>
      </c>
      <c r="H22" s="53">
        <v>300</v>
      </c>
      <c r="I22" s="53"/>
      <c r="J22" s="69"/>
      <c r="K22" s="69"/>
      <c r="L22" s="69"/>
      <c r="M22" s="69"/>
    </row>
    <row r="23" spans="1:13" x14ac:dyDescent="0.25">
      <c r="A23" s="69" t="s">
        <v>30</v>
      </c>
      <c r="B23" s="69" t="s">
        <v>64</v>
      </c>
      <c r="C23" s="58">
        <v>200</v>
      </c>
      <c r="D23" s="54"/>
      <c r="E23" s="53">
        <f>SUMIF(Payments!E:E,A23,Payments!G:G)</f>
        <v>0</v>
      </c>
      <c r="F23" s="53"/>
      <c r="G23" s="53">
        <f t="shared" si="1"/>
        <v>0</v>
      </c>
      <c r="H23" s="53">
        <v>600</v>
      </c>
      <c r="I23" s="53"/>
      <c r="J23" s="69"/>
      <c r="K23" s="69"/>
      <c r="L23" s="69"/>
      <c r="M23" s="69"/>
    </row>
    <row r="24" spans="1:13" x14ac:dyDescent="0.25">
      <c r="A24" s="69" t="s">
        <v>31</v>
      </c>
      <c r="B24" s="69" t="s">
        <v>47</v>
      </c>
      <c r="C24" s="58">
        <v>200</v>
      </c>
      <c r="D24" s="54"/>
      <c r="E24" s="53">
        <f>SUMIF(Payments!E:E,A24,Payments!G:G)</f>
        <v>500</v>
      </c>
      <c r="F24" s="53"/>
      <c r="G24" s="53">
        <f t="shared" si="1"/>
        <v>500</v>
      </c>
      <c r="H24" s="53">
        <v>200</v>
      </c>
      <c r="I24" s="53"/>
      <c r="J24" s="69"/>
      <c r="K24" s="69"/>
      <c r="L24" s="69"/>
      <c r="M24" s="69"/>
    </row>
    <row r="25" spans="1:13" x14ac:dyDescent="0.25">
      <c r="A25" s="69" t="s">
        <v>52</v>
      </c>
      <c r="B25" s="69" t="s">
        <v>32</v>
      </c>
      <c r="C25" s="58">
        <v>700</v>
      </c>
      <c r="D25" s="54"/>
      <c r="E25" s="53">
        <f>SUMIF(Payments!E:E,A25,Payments!G:G)</f>
        <v>0</v>
      </c>
      <c r="F25" s="53"/>
      <c r="G25" s="53">
        <f t="shared" si="1"/>
        <v>0</v>
      </c>
      <c r="H25" s="53">
        <v>100</v>
      </c>
      <c r="I25" s="53"/>
      <c r="J25" s="69"/>
      <c r="K25" s="69"/>
      <c r="L25" s="69"/>
      <c r="M25" s="69"/>
    </row>
    <row r="26" spans="1:13" x14ac:dyDescent="0.25">
      <c r="A26" s="69" t="s">
        <v>33</v>
      </c>
      <c r="B26" s="69" t="s">
        <v>83</v>
      </c>
      <c r="C26" s="58">
        <v>200</v>
      </c>
      <c r="D26" s="54"/>
      <c r="E26" s="53">
        <f>SUMIF(Payments!E:E,A26,Payments!G:G)</f>
        <v>0</v>
      </c>
      <c r="F26" s="53"/>
      <c r="G26" s="53">
        <f t="shared" si="1"/>
        <v>0</v>
      </c>
      <c r="H26" s="53">
        <v>50</v>
      </c>
      <c r="I26" s="53"/>
      <c r="J26" s="69"/>
      <c r="K26" s="69"/>
      <c r="L26" s="69"/>
      <c r="M26" s="69"/>
    </row>
    <row r="27" spans="1:13" x14ac:dyDescent="0.25">
      <c r="A27" s="69" t="s">
        <v>53</v>
      </c>
      <c r="B27" s="63" t="s">
        <v>48</v>
      </c>
      <c r="C27" s="58"/>
      <c r="D27" s="54"/>
      <c r="E27" s="55"/>
      <c r="F27" s="53">
        <f>SUMIF(Payments!E:E,A27,Payments!G:G)</f>
        <v>0</v>
      </c>
      <c r="G27" s="53">
        <f t="shared" si="1"/>
        <v>0</v>
      </c>
      <c r="H27" s="53">
        <v>0</v>
      </c>
      <c r="I27" s="53"/>
      <c r="J27" s="69"/>
      <c r="K27" s="69"/>
      <c r="L27" s="69"/>
      <c r="M27" s="69"/>
    </row>
    <row r="28" spans="1:13" x14ac:dyDescent="0.25">
      <c r="A28" s="69" t="s">
        <v>54</v>
      </c>
      <c r="B28" s="69" t="s">
        <v>11</v>
      </c>
      <c r="C28" s="58">
        <v>75</v>
      </c>
      <c r="D28" s="54"/>
      <c r="E28" s="53">
        <f>SUMIF(Payments!E:E,A28,Payments!G:G)</f>
        <v>0</v>
      </c>
      <c r="F28" s="53"/>
      <c r="G28" s="53">
        <f t="shared" si="1"/>
        <v>0</v>
      </c>
      <c r="H28" s="53">
        <v>110</v>
      </c>
      <c r="I28" s="53"/>
      <c r="J28" s="69"/>
      <c r="K28" s="69"/>
      <c r="L28" s="69"/>
      <c r="M28" s="69"/>
    </row>
    <row r="29" spans="1:13" x14ac:dyDescent="0.25">
      <c r="A29" s="69" t="s">
        <v>55</v>
      </c>
      <c r="B29" s="69" t="s">
        <v>12</v>
      </c>
      <c r="C29" s="58">
        <v>100</v>
      </c>
      <c r="D29" s="54"/>
      <c r="E29" s="53">
        <f>SUMIF(Payments!E:E,A29,Payments!G:G)</f>
        <v>0</v>
      </c>
      <c r="F29" s="53"/>
      <c r="G29" s="53">
        <f t="shared" si="1"/>
        <v>0</v>
      </c>
      <c r="H29" s="53">
        <v>0</v>
      </c>
      <c r="I29" s="53"/>
      <c r="J29" s="69"/>
      <c r="K29" s="69"/>
      <c r="L29" s="69"/>
      <c r="M29" s="69"/>
    </row>
    <row r="30" spans="1:13" x14ac:dyDescent="0.25">
      <c r="A30" s="69" t="s">
        <v>56</v>
      </c>
      <c r="B30" s="69" t="s">
        <v>117</v>
      </c>
      <c r="C30" s="58">
        <v>70</v>
      </c>
      <c r="D30" s="54"/>
      <c r="E30" s="53">
        <f>SUMIF(Payments!E:E,A30,Payments!G:G)</f>
        <v>0</v>
      </c>
      <c r="F30" s="53"/>
      <c r="G30" s="53">
        <f t="shared" si="1"/>
        <v>0</v>
      </c>
      <c r="H30" s="53">
        <v>300</v>
      </c>
      <c r="I30" s="53"/>
      <c r="J30" s="69"/>
      <c r="K30" s="69"/>
      <c r="L30" s="69"/>
      <c r="M30" s="69"/>
    </row>
    <row r="31" spans="1:13" x14ac:dyDescent="0.25">
      <c r="A31" s="69" t="s">
        <v>86</v>
      </c>
      <c r="B31" s="69" t="s">
        <v>87</v>
      </c>
      <c r="C31" s="58">
        <v>500</v>
      </c>
      <c r="D31" s="54"/>
      <c r="E31" s="53">
        <v>0</v>
      </c>
      <c r="F31" s="53"/>
      <c r="G31" s="53">
        <v>0</v>
      </c>
      <c r="H31" s="53">
        <v>500</v>
      </c>
      <c r="I31" s="53"/>
      <c r="J31" s="69"/>
      <c r="K31" s="69"/>
      <c r="L31" s="69"/>
      <c r="M31" s="69"/>
    </row>
    <row r="32" spans="1:13" x14ac:dyDescent="0.25">
      <c r="A32" s="69" t="s">
        <v>89</v>
      </c>
      <c r="B32" s="69" t="s">
        <v>88</v>
      </c>
      <c r="C32" s="58">
        <v>600</v>
      </c>
      <c r="D32" s="54"/>
      <c r="E32" s="53">
        <v>0</v>
      </c>
      <c r="F32" s="53"/>
      <c r="G32" s="53">
        <v>0</v>
      </c>
      <c r="H32" s="53">
        <v>200</v>
      </c>
      <c r="I32" s="53"/>
      <c r="J32" s="69"/>
      <c r="K32" s="69"/>
      <c r="L32" s="69"/>
      <c r="M32" s="69"/>
    </row>
    <row r="33" spans="1:14" x14ac:dyDescent="0.25">
      <c r="A33" s="69" t="s">
        <v>90</v>
      </c>
      <c r="B33" s="69" t="s">
        <v>77</v>
      </c>
      <c r="C33" s="58">
        <v>1400</v>
      </c>
      <c r="D33" s="54"/>
      <c r="E33" s="53">
        <v>0</v>
      </c>
      <c r="F33" s="53"/>
      <c r="G33" s="53">
        <v>0</v>
      </c>
      <c r="H33" s="53">
        <v>200</v>
      </c>
      <c r="I33" s="53"/>
      <c r="J33" s="69"/>
      <c r="K33" s="69"/>
      <c r="L33" s="69"/>
      <c r="M33" s="69"/>
    </row>
    <row r="34" spans="1:14" x14ac:dyDescent="0.25">
      <c r="A34" s="69" t="s">
        <v>103</v>
      </c>
      <c r="B34" s="69" t="s">
        <v>78</v>
      </c>
      <c r="C34" s="58">
        <v>400</v>
      </c>
      <c r="D34" s="54"/>
      <c r="E34" s="53">
        <v>1645</v>
      </c>
      <c r="F34" s="53"/>
      <c r="G34" s="53">
        <v>1645</v>
      </c>
      <c r="H34" s="53">
        <v>400</v>
      </c>
      <c r="I34" s="53"/>
      <c r="J34" s="69"/>
      <c r="K34" s="69"/>
      <c r="L34" s="69"/>
      <c r="M34" s="69"/>
    </row>
    <row r="35" spans="1:14" x14ac:dyDescent="0.25">
      <c r="A35" s="69" t="s">
        <v>39</v>
      </c>
      <c r="B35" s="69" t="s">
        <v>79</v>
      </c>
      <c r="C35" s="58">
        <v>100</v>
      </c>
      <c r="D35" s="54"/>
      <c r="E35" s="53">
        <v>57.13</v>
      </c>
      <c r="F35" s="53"/>
      <c r="G35" s="53">
        <v>57.13</v>
      </c>
      <c r="H35" s="53">
        <v>100</v>
      </c>
      <c r="I35" s="53"/>
      <c r="J35" s="69"/>
      <c r="K35" s="69"/>
      <c r="L35" s="69"/>
      <c r="M35" s="69"/>
    </row>
    <row r="36" spans="1:14" x14ac:dyDescent="0.25">
      <c r="A36" s="69" t="s">
        <v>40</v>
      </c>
      <c r="B36" s="69" t="s">
        <v>84</v>
      </c>
      <c r="C36" s="58">
        <v>40</v>
      </c>
      <c r="D36" s="54"/>
      <c r="E36" s="53">
        <v>0</v>
      </c>
      <c r="F36" s="53"/>
      <c r="G36" s="53">
        <v>0</v>
      </c>
      <c r="H36" s="53">
        <v>0</v>
      </c>
      <c r="I36" s="53"/>
      <c r="J36" s="69"/>
      <c r="K36" s="69"/>
      <c r="L36" s="69"/>
      <c r="M36" s="69"/>
    </row>
    <row r="37" spans="1:14" x14ac:dyDescent="0.25">
      <c r="A37" s="69"/>
      <c r="B37" s="69"/>
      <c r="C37" s="58"/>
      <c r="D37" s="54"/>
      <c r="E37" s="53">
        <v>0</v>
      </c>
      <c r="F37" s="53"/>
      <c r="G37" s="53">
        <v>0</v>
      </c>
      <c r="H37" s="53"/>
      <c r="I37" s="53"/>
      <c r="J37" s="69"/>
      <c r="K37" s="69"/>
      <c r="L37" s="69"/>
      <c r="M37" s="69"/>
    </row>
    <row r="38" spans="1:14" s="51" customFormat="1" x14ac:dyDescent="0.25">
      <c r="A38" s="72"/>
      <c r="B38" s="72"/>
      <c r="C38" s="73">
        <f>SUM(C10:C37)</f>
        <v>13415</v>
      </c>
      <c r="D38" s="56"/>
      <c r="E38" s="57">
        <f>SUM(E10:E37)</f>
        <v>10137.26</v>
      </c>
      <c r="F38" s="57">
        <f>SUM(F10:F37)</f>
        <v>0</v>
      </c>
      <c r="G38" s="57">
        <f>SUM(G10:G37)</f>
        <v>10137.26</v>
      </c>
      <c r="H38" s="57">
        <f>SUM(H10:H37)</f>
        <v>13035</v>
      </c>
      <c r="I38" s="57"/>
      <c r="J38" s="72"/>
      <c r="K38" s="72"/>
      <c r="L38" s="72"/>
      <c r="M38" s="72"/>
    </row>
    <row r="39" spans="1:14" x14ac:dyDescent="0.25">
      <c r="A39" s="69"/>
      <c r="B39" s="69"/>
      <c r="C39" s="58"/>
      <c r="D39" s="54"/>
      <c r="E39" s="58"/>
      <c r="F39" s="58"/>
      <c r="G39" s="58"/>
      <c r="H39" s="58"/>
      <c r="I39" s="58"/>
      <c r="J39" s="69"/>
      <c r="K39" s="69"/>
      <c r="L39" s="69"/>
      <c r="M39" s="69"/>
    </row>
    <row r="40" spans="1:14" x14ac:dyDescent="0.25">
      <c r="A40" s="69"/>
      <c r="B40" s="74" t="s">
        <v>14</v>
      </c>
      <c r="C40" s="75">
        <v>14699</v>
      </c>
      <c r="D40" s="59"/>
      <c r="E40" s="60">
        <v>14699.81</v>
      </c>
      <c r="F40" s="60">
        <v>0</v>
      </c>
      <c r="G40" s="60">
        <v>16638</v>
      </c>
      <c r="H40" s="60"/>
      <c r="I40" s="60"/>
      <c r="J40" s="69"/>
      <c r="K40" s="69"/>
      <c r="L40" s="76"/>
      <c r="M40" s="69"/>
    </row>
    <row r="41" spans="1:14" x14ac:dyDescent="0.25">
      <c r="A41" s="69"/>
      <c r="B41" s="74" t="s">
        <v>9</v>
      </c>
      <c r="C41" s="75">
        <f>C6</f>
        <v>13060</v>
      </c>
      <c r="D41" s="59"/>
      <c r="E41" s="60">
        <f>E6</f>
        <v>28736.37</v>
      </c>
      <c r="F41" s="60">
        <f>F6</f>
        <v>0</v>
      </c>
      <c r="G41" s="60">
        <f>SUM(E41:F41)</f>
        <v>28736.37</v>
      </c>
      <c r="H41" s="60"/>
      <c r="I41" s="60"/>
      <c r="J41" s="69"/>
      <c r="K41" s="69"/>
      <c r="L41" s="69"/>
      <c r="M41" s="69"/>
    </row>
    <row r="42" spans="1:14" x14ac:dyDescent="0.25">
      <c r="A42" s="69"/>
      <c r="B42" s="74" t="s">
        <v>18</v>
      </c>
      <c r="C42" s="75">
        <f>-SUM(C38)</f>
        <v>-13415</v>
      </c>
      <c r="D42" s="59"/>
      <c r="E42" s="60">
        <f>-SUM(E38)</f>
        <v>-10137.26</v>
      </c>
      <c r="F42" s="60">
        <f>-SUM(F38)</f>
        <v>0</v>
      </c>
      <c r="G42" s="60">
        <f>SUM(E42:F42)</f>
        <v>-10137.26</v>
      </c>
      <c r="H42" s="60"/>
      <c r="I42" s="60"/>
      <c r="J42" s="69"/>
      <c r="K42" s="69"/>
      <c r="L42" s="69"/>
      <c r="M42" s="69"/>
    </row>
    <row r="43" spans="1:14" x14ac:dyDescent="0.25">
      <c r="A43" s="69"/>
      <c r="B43" s="74" t="s">
        <v>35</v>
      </c>
      <c r="C43" s="75">
        <f t="shared" ref="C43:F43" si="2">SUM(C40:C42)</f>
        <v>14344</v>
      </c>
      <c r="D43" s="59"/>
      <c r="E43" s="60">
        <f>SUM(E40:E42)</f>
        <v>33298.92</v>
      </c>
      <c r="F43" s="60">
        <f t="shared" si="2"/>
        <v>0</v>
      </c>
      <c r="G43" s="60">
        <f>SUM(G40:G42)</f>
        <v>35237.109999999993</v>
      </c>
      <c r="H43" s="60"/>
      <c r="I43" s="60"/>
      <c r="J43" s="69"/>
      <c r="K43" s="69"/>
      <c r="L43" s="69"/>
      <c r="M43" s="69"/>
    </row>
    <row r="44" spans="1:14" x14ac:dyDescent="0.25">
      <c r="A44" s="69"/>
      <c r="B44" s="74"/>
      <c r="C44" s="60"/>
      <c r="D44" s="61"/>
      <c r="E44" s="60"/>
      <c r="F44" s="60"/>
      <c r="G44" s="60"/>
      <c r="H44" s="60"/>
      <c r="I44" s="60"/>
      <c r="J44" s="69"/>
      <c r="K44" s="78" t="s">
        <v>59</v>
      </c>
      <c r="L44" s="78"/>
      <c r="M44" s="69"/>
    </row>
    <row r="45" spans="1:14" x14ac:dyDescent="0.25">
      <c r="A45" s="69"/>
      <c r="B45" s="74" t="s">
        <v>60</v>
      </c>
      <c r="C45" s="60"/>
      <c r="D45" s="61"/>
      <c r="E45" s="60"/>
      <c r="F45" s="60"/>
      <c r="G45" s="60">
        <v>35237.11</v>
      </c>
      <c r="H45" s="60"/>
      <c r="I45" s="60"/>
      <c r="J45" s="69"/>
      <c r="K45" s="77">
        <f>SUM(G45-G43)</f>
        <v>7.2759576141834259E-12</v>
      </c>
      <c r="L45" s="77">
        <v>0</v>
      </c>
      <c r="M45" s="69"/>
      <c r="N45" s="62" t="s">
        <v>62</v>
      </c>
    </row>
    <row r="46" spans="1:14" x14ac:dyDescent="0.25">
      <c r="C46" s="53"/>
      <c r="D46" s="52"/>
      <c r="E46" s="53"/>
      <c r="F46" s="53"/>
      <c r="G46" s="53"/>
      <c r="H46" s="53"/>
      <c r="I46" s="53"/>
    </row>
    <row r="47" spans="1:14" x14ac:dyDescent="0.25">
      <c r="B47" s="63"/>
      <c r="C47" s="57"/>
      <c r="D47" s="64"/>
      <c r="E47" s="57"/>
      <c r="F47" s="57"/>
      <c r="G47" s="57"/>
      <c r="H47" s="57"/>
      <c r="I47" s="57"/>
    </row>
    <row r="48" spans="1:14" x14ac:dyDescent="0.25">
      <c r="C48" s="65"/>
      <c r="D48" s="66"/>
      <c r="E48" s="66"/>
      <c r="F48" s="66"/>
      <c r="G48" s="66"/>
      <c r="H48" s="66"/>
      <c r="I48" s="66"/>
    </row>
    <row r="49" spans="2:9" x14ac:dyDescent="0.25">
      <c r="B49" s="51"/>
      <c r="C49" s="65"/>
      <c r="D49" s="66"/>
      <c r="E49" s="66"/>
      <c r="F49" s="66"/>
      <c r="G49" s="66"/>
      <c r="H49" s="66"/>
      <c r="I49" s="66"/>
    </row>
    <row r="50" spans="2:9" x14ac:dyDescent="0.25">
      <c r="C50" s="65"/>
      <c r="D50" s="66"/>
      <c r="E50" s="66"/>
      <c r="F50" s="66"/>
      <c r="G50" s="66"/>
      <c r="H50" s="66"/>
      <c r="I50" s="66"/>
    </row>
    <row r="51" spans="2:9" x14ac:dyDescent="0.25">
      <c r="C51" s="65"/>
      <c r="D51" s="66"/>
      <c r="E51" s="66"/>
      <c r="F51" s="66"/>
      <c r="G51" s="66"/>
      <c r="H51" s="66"/>
      <c r="I51" s="66"/>
    </row>
    <row r="52" spans="2:9" x14ac:dyDescent="0.25">
      <c r="C52" s="65"/>
      <c r="D52" s="66"/>
      <c r="E52" s="66"/>
      <c r="F52" s="66"/>
      <c r="G52" s="66"/>
      <c r="H52" s="66"/>
      <c r="I52" s="66"/>
    </row>
    <row r="53" spans="2:9" x14ac:dyDescent="0.25">
      <c r="B53" s="65"/>
    </row>
    <row r="74" spans="7:7" x14ac:dyDescent="0.25">
      <c r="G74" s="67" t="s">
        <v>71</v>
      </c>
    </row>
  </sheetData>
  <mergeCells count="1">
    <mergeCell ref="K44:L44"/>
  </mergeCells>
  <phoneticPr fontId="0" type="noConversion"/>
  <pageMargins left="0.82677165354330717" right="0.39370078740157483" top="1.0629921259842521" bottom="0.59055118110236227" header="0.39370078740157483" footer="0.31496062992125984"/>
  <pageSetup paperSize="9" orientation="portrait" horizontalDpi="360" verticalDpi="360" r:id="rId1"/>
  <headerFooter>
    <oddHeader>&amp;C&amp;"Calibri,Regular"Shearsby Parish Council
Receipts and Payments Account
As At 30th November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Payments</vt:lpstr>
      <vt:lpstr>Receipts</vt:lpstr>
      <vt:lpstr>Budget v Actual</vt:lpstr>
      <vt:lpstr>'Budget v Actual'!Print_Area</vt:lpstr>
      <vt:lpstr>Payments!Print_Area</vt:lpstr>
      <vt:lpstr>Receipts!Print_Area</vt:lpstr>
      <vt:lpstr>Payments!Print_Titles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C BLACKBURN</dc:creator>
  <cp:lastModifiedBy>Helen Parish Clerk</cp:lastModifiedBy>
  <cp:lastPrinted>2023-12-13T19:25:17Z</cp:lastPrinted>
  <dcterms:created xsi:type="dcterms:W3CDTF">2000-02-12T16:04:24Z</dcterms:created>
  <dcterms:modified xsi:type="dcterms:W3CDTF">2024-05-22T13:58:44Z</dcterms:modified>
</cp:coreProperties>
</file>